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12" documentId="120_S{2AC9BD13-BADA-5192-A53E-5A8FF88502F6}" xr6:coauthVersionLast="47" xr6:coauthVersionMax="47" xr10:uidLastSave="{FFDFB6F6-41BA-43B1-AAA9-FF987518C0C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<sst xmlns="http://schemas.openxmlformats.org/spreadsheetml/2006/main" count="180301" uniqueCount="39131">
  <si>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</si>
  <si>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</si>
  <si>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</si>
  <si>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</si>
  <si>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</si>
  <si>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</si>
  <si>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</si>
  <si>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</si>
  <si>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</si>
  <si>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</si>
  <si>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</si>
  <si>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</si>
  <si>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</si>
  <si>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</si>
  <si>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</si>
  <si>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</si>
  <si>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</si>
  <si>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</si>
  <si>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</si>
  <si>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</si>
  <si>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</si>
  <si>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</si>
  <si>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</si>
  <si>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</si>
  <si>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</si>
  <si>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</si>
  <si>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</si>
  <si>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</si>
  <si>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</si>
  <si>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</si>
  <si>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</si>
  <si>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</si>
  <si>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</si>
  <si>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</si>
  <si>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</si>
  <si>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</si>
  <si>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</si>
  <si>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</si>
  <si>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</si>
  <si>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</si>
  <si>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</si>
  <si>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</si>
  <si>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</si>
  <si>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</si>
  <si>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</si>
  <si>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</si>
  <si>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</si>
  <si>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</si>
  <si>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</si>
  <si>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</si>
  <si>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</si>
  <si>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</si>
  <si>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</si>
  <si>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</si>
  <si>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</si>
  <si>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</si>
  <si>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</si>
  <si>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</si>
  <si>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</si>
  <si>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</si>
  <si>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</si>
  <si>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</si>
  <si>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</si>
  <si>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</si>
  <si>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</si>
  <si>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</si>
  <si>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</si>
  <si>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</si>
  <si>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</si>
  <si>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</si>
  <si>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</si>
  <si>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</si>
  <si>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</si>
  <si>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</si>
  <si>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</si>
  <si>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</si>
  <si>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</si>
  <si>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</si>
  <si>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</si>
  <si>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</si>
  <si>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</si>
  <si>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</si>
  <si>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</si>
  <si>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</si>
  <si>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</si>
  <si>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</si>
  <si>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</si>
  <si>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</si>
  <si>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</si>
  <si>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</si>
  <si>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</si>
  <si>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</si>
  <si>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</si>
  <si>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</si>
  <si>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</si>
  <si>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</si>
  <si>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</si>
  <si>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</si>
  <si>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</si>
  <si>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</si>
  <si>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</si>
  <si>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</si>
  <si>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</si>
  <si>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</si>
  <si>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</si>
  <si>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</si>
  <si>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</si>
  <si>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</si>
  <si>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</si>
  <si>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</si>
  <si>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</si>
  <si>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</si>
  <si>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</si>
  <si>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</si>
  <si>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</si>
  <si>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</si>
  <si>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</si>
  <si>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</si>
  <si>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</si>
  <si>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</si>
  <si>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</si>
  <si>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</si>
  <si>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</si>
  <si>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</si>
  <si>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</si>
  <si>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</si>
  <si>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</si>
  <si>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</si>
  <si>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</si>
  <si>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</si>
  <si>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</si>
  <si>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</si>
  <si>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</si>
  <si>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</si>
  <si>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</si>
  <si>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</si>
  <si>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</si>
  <si>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</si>
  <si>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</si>
  <si>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</si>
  <si>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</si>
  <si>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</si>
  <si>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</si>
  <si>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</si>
  <si>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</si>
  <si>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</si>
  <si>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</si>
  <si>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</si>
  <si>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</si>
  <si>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</si>
  <si>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</si>
  <si>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</si>
  <si>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</si>
  <si>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</si>
  <si>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</si>
  <si>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</si>
  <si>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</si>
  <si>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</si>
  <si>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</si>
  <si>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</si>
  <si>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</si>
  <si>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</si>
  <si>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</si>
  <si>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</si>
  <si>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</si>
  <si>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</si>
  <si>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</si>
  <si>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</si>
  <si>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</si>
  <si>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</si>
  <si>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</si>
  <si>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</si>
  <si>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</si>
  <si>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</si>
  <si>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</si>
  <si>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</si>
  <si>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</si>
  <si>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</si>
  <si>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</si>
  <si>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</si>
  <si>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</si>
  <si>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</si>
  <si>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</si>
  <si>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</si>
  <si>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</si>
  <si>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</si>
  <si>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</si>
  <si>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</si>
  <si>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</si>
  <si>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</si>
  <si>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</si>
  <si>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</si>
  <si>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</si>
  <si>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</si>
  <si>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</si>
  <si>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</si>
  <si>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</si>
  <si>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</si>
  <si>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</si>
  <si>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</si>
  <si>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</si>
  <si>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</si>
  <si>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</si>
  <si>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</si>
  <si>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</si>
  <si>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</si>
  <si>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</si>
  <si>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</si>
  <si>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</si>
  <si>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</si>
  <si>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</si>
  <si>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</si>
  <si>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</si>
  <si>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</si>
  <si>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</si>
  <si>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</si>
  <si>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</si>
  <si>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</si>
  <si>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</si>
  <si>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</si>
  <si>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</si>
  <si>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</si>
  <si>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</si>
  <si>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</si>
  <si>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</si>
  <si>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</si>
  <si>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</si>
  <si>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</si>
  <si>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</si>
  <si>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</si>
  <si>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</si>
  <si>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</si>
  <si>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</si>
  <si>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</si>
  <si>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</si>
  <si>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</si>
  <si>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</si>
  <si>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</si>
  <si>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</si>
  <si>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</si>
  <si>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</si>
  <si>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</si>
  <si>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</si>
  <si>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</si>
  <si>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</si>
  <si>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</si>
  <si>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</si>
  <si>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</si>
  <si>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</si>
  <si>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</si>
  <si>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</si>
  <si>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</si>
  <si>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</si>
  <si>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</si>
  <si>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</si>
  <si>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</si>
  <si>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</si>
  <si>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</si>
  <si>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</si>
  <si>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</si>
  <si>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</si>
  <si>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</si>
  <si>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</si>
  <si>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</si>
  <si>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</si>
  <si>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</si>
  <si>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</si>
  <si>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</si>
  <si>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</si>
  <si>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</si>
  <si>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</si>
  <si>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</si>
  <si>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</si>
  <si>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</si>
  <si>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</si>
  <si>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</si>
  <si>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</si>
  <si>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</si>
  <si>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</si>
  <si>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</si>
  <si>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</si>
  <si>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</si>
  <si>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</si>
  <si>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</si>
  <si>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</si>
  <si>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</si>
  <si>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</si>
  <si>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</si>
  <si>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</si>
  <si>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</si>
  <si>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</si>
  <si>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</si>
  <si>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</si>
  <si>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</si>
  <si>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</si>
  <si>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</si>
  <si>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</si>
  <si>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</si>
  <si>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</si>
  <si>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</si>
  <si>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</si>
  <si>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</si>
  <si>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</si>
  <si>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</si>
  <si>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</si>
  <si>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</si>
  <si>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</si>
  <si>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</si>
  <si>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</si>
  <si>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</si>
  <si>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</si>
  <si>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</si>
  <si>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</si>
  <si>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</si>
  <si>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</si>
  <si>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</si>
  <si>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</si>
  <si>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</si>
  <si>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</si>
  <si>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</si>
  <si>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</si>
  <si>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</si>
  <si>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</si>
  <si>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</si>
  <si>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</si>
  <si>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</si>
  <si>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</si>
  <si>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</si>
  <si>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</si>
  <si>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</si>
  <si>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</si>
  <si>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</si>
  <si>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</si>
  <si>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</si>
  <si>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</si>
  <si>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</si>
  <si>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</si>
  <si>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</si>
  <si>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</si>
  <si>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</si>
  <si>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</si>
  <si>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</si>
  <si>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</si>
  <si>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</si>
  <si>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</si>
  <si>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</si>
  <si>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</si>
  <si>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</si>
  <si>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</si>
  <si>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</si>
  <si>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</si>
  <si>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</si>
  <si>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</si>
  <si>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</si>
  <si>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</si>
  <si>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</si>
  <si>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</si>
  <si>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</si>
  <si>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</si>
  <si>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</si>
  <si>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</si>
  <si>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</si>
  <si>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</si>
  <si>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</si>
  <si>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</si>
  <si>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</si>
  <si>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</si>
  <si>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</si>
  <si>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</si>
  <si>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</si>
  <si>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</si>
  <si>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</si>
  <si>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</si>
  <si>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</si>
  <si>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</si>
  <si>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</si>
  <si>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</si>
  <si>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</si>
  <si>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</si>
  <si>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</si>
  <si>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</si>
  <si>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</si>
  <si>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</si>
  <si>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</si>
  <si>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</si>
  <si>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</si>
  <si>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</si>
  <si>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</si>
  <si>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</si>
  <si>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</si>
  <si>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</si>
  <si>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</si>
  <si>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</si>
  <si>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</si>
  <si>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</si>
  <si>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</si>
  <si>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</si>
  <si>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</si>
  <si>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</si>
  <si>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</si>
  <si>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</si>
  <si>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</si>
  <si>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</si>
  <si>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</si>
  <si>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</si>
  <si>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</si>
  <si>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</si>
  <si>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</si>
  <si>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</si>
  <si>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</si>
  <si>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</si>
  <si>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</si>
  <si>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</si>
  <si>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</si>
  <si>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</si>
  <si>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</si>
  <si>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</si>
  <si>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</si>
  <si>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</si>
  <si>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</si>
  <si>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</si>
  <si>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</si>
  <si>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</si>
  <si>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</si>
  <si>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</si>
  <si>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</si>
  <si>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</si>
  <si>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</si>
  <si>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</si>
  <si>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</si>
  <si>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</si>
  <si>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</si>
  <si>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</si>
  <si>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</si>
  <si>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</si>
  <si>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</si>
  <si>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</si>
  <si>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</si>
  <si>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</si>
  <si>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</si>
  <si>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</si>
  <si>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</si>
  <si>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</si>
  <si>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</si>
  <si>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</si>
  <si>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</si>
  <si>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</si>
  <si>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</si>
  <si>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</si>
  <si>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</si>
  <si>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</si>
  <si>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</si>
  <si>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</si>
  <si>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</si>
  <si>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</si>
  <si>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</si>
  <si>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</si>
  <si>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</si>
  <si>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</si>
  <si>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</si>
  <si>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</si>
  <si>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</si>
  <si>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</si>
  <si>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</si>
  <si>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</si>
  <si>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</si>
  <si>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</si>
  <si>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</si>
  <si>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</si>
  <si>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</si>
  <si>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</si>
  <si>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</si>
  <si>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</si>
  <si>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</si>
  <si>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</si>
  <si>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</si>
  <si>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</si>
  <si>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</si>
  <si>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</si>
  <si>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</si>
  <si>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</si>
  <si>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</si>
  <si>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</si>
  <si>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</si>
  <si>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</si>
  <si>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</si>
  <si>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</si>
  <si>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</si>
  <si>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</si>
  <si>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</si>
  <si>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</si>
  <si>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</si>
  <si>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</si>
  <si>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</si>
  <si>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</si>
  <si>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</si>
  <si>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</si>
  <si>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</si>
  <si>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</si>
  <si>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</si>
  <si>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</si>
  <si>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</si>
  <si>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</si>
  <si>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</si>
  <si>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</si>
  <si>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</si>
  <si>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</si>
  <si>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</si>
  <si>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</si>
  <si>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</si>
  <si>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</si>
  <si>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</si>
  <si>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</si>
  <si>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</si>
  <si>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</si>
  <si>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</si>
  <si>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</si>
  <si>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</si>
  <si>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</si>
  <si>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</si>
  <si>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</si>
  <si>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</si>
  <si>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</si>
  <si>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</si>
  <si>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</si>
  <si>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</si>
  <si>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</si>
  <si>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</si>
  <si>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</si>
  <si>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</si>
  <si>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</si>
  <si>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</si>
  <si>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</si>
  <si>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</si>
  <si>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</si>
  <si>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</si>
  <si>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</si>
  <si>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</si>
  <si>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</si>
  <si>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</si>
  <si>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</si>
  <si>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</si>
  <si>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</si>
  <si>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</si>
  <si>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</si>
  <si>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</si>
  <si>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</si>
  <si>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</si>
  <si>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</si>
  <si>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</si>
  <si>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</si>
  <si>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</si>
  <si>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</si>
  <si>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</si>
  <si>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</si>
  <si>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</si>
  <si>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</si>
  <si>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</si>
  <si>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</si>
  <si>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</si>
  <si>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</si>
  <si>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</si>
  <si>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</si>
  <si>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</si>
  <si>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</si>
  <si>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</si>
  <si>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</si>
  <si>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</si>
  <si>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</si>
  <si>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</si>
  <si>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</si>
  <si>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</si>
  <si>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</si>
  <si>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</si>
  <si>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</si>
  <si>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</si>
  <si>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</si>
  <si>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</si>
  <si>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</si>
  <si>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</si>
  <si>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</si>
  <si>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</si>
  <si>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</si>
  <si>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</si>
  <si>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</si>
  <si>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</si>
  <si>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</si>
  <si>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</si>
  <si>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</si>
  <si>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</si>
  <si>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</si>
  <si>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</si>
  <si>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</si>
  <si>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</si>
  <si>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</si>
  <si>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</si>
  <si>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</si>
  <si>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</si>
  <si>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</si>
  <si>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</si>
  <si>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</si>
  <si>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</si>
  <si>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</si>
  <si>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</si>
  <si>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</si>
  <si>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</si>
  <si>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</si>
  <si>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</si>
  <si>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</si>
  <si>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</si>
  <si>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</si>
  <si>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</si>
  <si>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</si>
  <si>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</si>
  <si>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</si>
  <si>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</si>
  <si>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</si>
  <si>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</si>
  <si>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</si>
  <si>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</si>
  <si>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</si>
  <si>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</si>
  <si>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</si>
  <si>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</si>
  <si>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</si>
  <si>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</si>
  <si>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</si>
  <si>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</si>
  <si>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</si>
  <si>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</si>
  <si>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</si>
  <si>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</si>
  <si>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</si>
  <si>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</si>
  <si>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</si>
  <si>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</si>
  <si>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</si>
  <si>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</si>
  <si>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</si>
  <si>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</si>
  <si>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</si>
  <si>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</si>
  <si>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</si>
  <si>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</si>
  <si>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</si>
  <si>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</si>
  <si>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</si>
  <si>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</si>
  <si>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</si>
  <si>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</si>
  <si>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</si>
  <si>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</si>
  <si>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</si>
  <si>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</si>
  <si>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</si>
  <si>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</si>
  <si>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</si>
  <si>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</si>
  <si>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</si>
  <si>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</si>
  <si>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</si>
  <si>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</si>
  <si>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</si>
  <si>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</si>
  <si>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</si>
  <si>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</si>
  <si>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</si>
  <si>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</si>
  <si>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</si>
  <si>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</si>
  <si>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</si>
  <si>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</si>
  <si>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</si>
  <si>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</si>
  <si>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</si>
  <si>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</si>
  <si>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</si>
  <si>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</si>
  <si>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</si>
  <si>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</si>
  <si>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</si>
  <si>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</si>
  <si>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</si>
  <si>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</si>
  <si>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</si>
  <si>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</si>
  <si>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</si>
  <si>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</si>
  <si>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</si>
  <si>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</si>
  <si>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</si>
  <si>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</si>
  <si>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</si>
  <si>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</si>
  <si>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</si>
  <si>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</si>
  <si>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</si>
  <si>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</si>
  <si>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</si>
  <si>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</si>
  <si>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</si>
  <si>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</si>
  <si>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</si>
  <si>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</si>
  <si>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</si>
  <si>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</si>
  <si>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</si>
  <si>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</si>
  <si>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</si>
  <si>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</si>
  <si>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</si>
  <si>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</si>
  <si>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</si>
  <si>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</si>
  <si>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</si>
  <si>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</si>
  <si>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</si>
  <si>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</si>
  <si>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</si>
  <si>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</si>
  <si>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</si>
  <si>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</si>
  <si>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</si>
  <si>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</si>
  <si>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</si>
  <si>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</si>
  <si>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</si>
  <si>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</si>
  <si>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</si>
  <si>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</si>
  <si>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</si>
  <si>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</si>
  <si>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</si>
  <si>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</si>
  <si>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</si>
  <si>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</si>
  <si>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</si>
  <si>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</si>
  <si>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</si>
  <si>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</si>
  <si>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</si>
  <si>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</si>
  <si>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</si>
  <si>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</si>
  <si>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</si>
  <si>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</si>
  <si>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</si>
  <si>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</si>
  <si>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</si>
  <si>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</si>
  <si>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</si>
  <si>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</si>
  <si>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</si>
  <si>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</si>
  <si>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</si>
  <si>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</si>
  <si>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</si>
  <si>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</si>
  <si>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</si>
  <si>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</si>
  <si>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</si>
  <si>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</si>
  <si>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</si>
  <si>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</si>
  <si>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</si>
  <si>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</si>
  <si>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</si>
  <si>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</si>
  <si>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</si>
  <si>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</si>
  <si>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</si>
  <si>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</si>
  <si>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</si>
  <si>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</si>
  <si>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</si>
  <si>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</si>
  <si>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</si>
  <si>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</si>
  <si>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</si>
  <si>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</si>
  <si>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</si>
  <si>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</si>
  <si>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</si>
  <si>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</si>
  <si>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</si>
  <si>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</si>
  <si>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</si>
  <si>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</si>
  <si>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</si>
  <si>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</si>
  <si>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</si>
  <si>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</si>
  <si>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</si>
  <si>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</si>
  <si>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</si>
  <si>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</si>
  <si>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</si>
  <si>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</si>
  <si>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</si>
  <si>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</si>
  <si>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</si>
  <si>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</si>
  <si>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</si>
  <si>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</si>
  <si>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</si>
  <si>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</si>
  <si>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</si>
  <si>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</si>
  <si>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</si>
  <si>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</si>
  <si>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</si>
  <si>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</si>
  <si>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</si>
  <si>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</si>
  <si>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</si>
  <si>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</si>
  <si>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</si>
  <si>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</si>
  <si>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</si>
  <si>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</si>
  <si>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</si>
  <si>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</si>
  <si>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</si>
  <si>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</si>
  <si>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</si>
  <si>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</si>
  <si>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</si>
  <si>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</si>
  <si>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</si>
  <si>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</si>
  <si>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</si>
  <si>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</si>
  <si>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</si>
  <si>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</si>
  <si>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</si>
  <si>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</si>
  <si>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</si>
  <si>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</si>
  <si>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</si>
  <si>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</si>
  <si>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</si>
  <si>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</si>
  <si>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</si>
  <si>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</si>
  <si>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</si>
  <si>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</si>
  <si>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</si>
  <si>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</si>
  <si>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</si>
  <si>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</si>
  <si>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</si>
  <si>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</si>
  <si>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</si>
  <si>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</si>
  <si>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</si>
  <si>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</si>
  <si>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</si>
  <si>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</si>
  <si>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</si>
  <si>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</si>
  <si>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</si>
  <si>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</si>
  <si>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</si>
  <si>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</si>
  <si>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</si>
  <si>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</si>
  <si>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</si>
  <si>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</si>
  <si>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</si>
  <si>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</si>
  <si>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</si>
  <si>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</si>
  <si>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</si>
  <si>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</si>
  <si>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</si>
  <si>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</si>
  <si>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</si>
  <si>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</si>
  <si>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</si>
  <si>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</si>
  <si>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</si>
  <si>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</si>
  <si>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</si>
  <si>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</si>
  <si>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</si>
  <si>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</si>
  <si>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</si>
  <si>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</si>
  <si>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</si>
  <si>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</si>
  <si>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</si>
  <si>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</si>
  <si>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</si>
  <si>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</si>
  <si>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</si>
  <si>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</si>
  <si>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</si>
  <si>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</si>
  <si>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</si>
  <si>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</si>
  <si>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</si>
  <si>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</si>
  <si>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</si>
  <si>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</si>
  <si>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</si>
  <si>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</si>
  <si>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</si>
  <si>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</si>
  <si>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</si>
  <si>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</si>
  <si>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</si>
  <si>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</si>
  <si>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</si>
  <si>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</si>
  <si>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</si>
  <si>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</si>
  <si>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</si>
  <si>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</si>
  <si>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</si>
  <si>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</si>
  <si>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</si>
  <si>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</si>
  <si>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</si>
  <si>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</si>
  <si>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</si>
  <si>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</si>
  <si>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</si>
  <si>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</si>
  <si>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</si>
  <si>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</si>
  <si>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</si>
  <si>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</si>
  <si>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</si>
  <si>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</si>
  <si>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</si>
  <si>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</si>
  <si>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</si>
  <si>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</si>
  <si>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</si>
  <si>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</si>
  <si>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</si>
  <si>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</si>
  <si>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</si>
  <si>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</si>
  <si>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</si>
  <si>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</si>
  <si>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</si>
  <si>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</si>
  <si>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</si>
  <si>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</si>
  <si>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</si>
  <si>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</si>
  <si>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</si>
  <si>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</si>
  <si>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</si>
  <si>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</si>
  <si>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</si>
  <si>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</si>
  <si>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</si>
  <si>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</si>
  <si>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</si>
  <si>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</si>
  <si>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</si>
  <si>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</si>
  <si>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</si>
  <si>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</si>
  <si>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</si>
  <si>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</si>
  <si>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</si>
  <si>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</si>
  <si>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</si>
  <si>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</si>
  <si>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</si>
  <si>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</si>
  <si>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</si>
  <si>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</si>
  <si>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</si>
  <si>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</si>
  <si>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</si>
  <si>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</si>
  <si>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</si>
  <si>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</si>
  <si>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</si>
  <si>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</si>
  <si>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</si>
  <si>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</si>
  <si>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</si>
  <si>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</si>
  <si>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</si>
  <si>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</si>
  <si>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</si>
  <si>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</si>
  <si>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</si>
  <si>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</si>
  <si>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</si>
  <si>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</si>
  <si>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</si>
  <si>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</si>
  <si>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</si>
  <si>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</si>
  <si>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</si>
  <si>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</si>
  <si>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</si>
  <si>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</si>
  <si>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</si>
  <si>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</si>
  <si>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</si>
  <si>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</si>
  <si>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</si>
  <si>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</si>
  <si>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</si>
  <si>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</si>
  <si>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</si>
  <si>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</si>
  <si>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</si>
  <si>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</si>
  <si>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</si>
  <si>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</si>
  <si>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</si>
  <si>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</si>
  <si>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</si>
  <si>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</si>
  <si>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</si>
  <si>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</si>
  <si>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</si>
  <si>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</si>
  <si>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</si>
  <si>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</si>
  <si>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</si>
  <si>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</si>
  <si>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</si>
  <si>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</si>
  <si>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</si>
  <si>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</si>
  <si>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</si>
  <si>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</si>
  <si>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</si>
  <si>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</si>
  <si>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</si>
  <si>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</si>
  <si>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</si>
  <si>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</si>
  <si>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</si>
  <si>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</si>
  <si>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</si>
  <si>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</si>
  <si>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</si>
  <si>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</si>
  <si>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</si>
  <si>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</si>
  <si>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</si>
  <si>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</si>
  <si>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</si>
  <si>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</si>
  <si>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</si>
  <si>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</si>
  <si>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</si>
  <si>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</si>
  <si>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</si>
  <si>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</si>
  <si>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</si>
  <si>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</si>
  <si>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</si>
  <si>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</si>
  <si>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</si>
  <si>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</si>
  <si>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</si>
  <si>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</si>
  <si>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</si>
  <si>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</si>
  <si>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</si>
  <si>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</si>
  <si>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</si>
  <si>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</si>
  <si>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</si>
  <si>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</si>
  <si>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</si>
  <si>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</si>
  <si>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</si>
  <si>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</si>
  <si>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</si>
  <si>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</si>
  <si>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</si>
  <si>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</si>
  <si>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</si>
  <si>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</si>
  <si>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</si>
  <si>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</si>
  <si>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</si>
  <si>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</si>
  <si>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</si>
  <si>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</si>
  <si>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</si>
  <si>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</si>
  <si>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</si>
  <si>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</si>
  <si>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</si>
  <si>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</si>
  <si>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</si>
  <si>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</si>
  <si>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</si>
  <si>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</si>
  <si>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</si>
  <si>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</si>
  <si>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</si>
  <si>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</si>
  <si>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</si>
  <si>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</si>
  <si>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</si>
  <si>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</si>
  <si>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</si>
  <si>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</si>
  <si>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</si>
  <si>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</si>
  <si>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</si>
  <si>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</si>
  <si>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</si>
  <si>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</si>
  <si>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</si>
  <si>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</si>
  <si>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</si>
  <si>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</si>
  <si>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</si>
  <si>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</si>
  <si>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</si>
  <si>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</si>
  <si>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</si>
  <si>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</si>
  <si>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</si>
  <si>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</si>
  <si>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</si>
  <si>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</si>
  <si>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</si>
  <si>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</si>
  <si>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</si>
  <si>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</si>
  <si>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</si>
  <si>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</si>
  <si>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</si>
  <si>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</si>
  <si>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</si>
  <si>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</si>
  <si>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</si>
  <si>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</si>
  <si>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</si>
  <si>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</si>
  <si>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</si>
  <si>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</si>
  <si>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</si>
  <si>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</si>
  <si>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</si>
  <si>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</si>
  <si>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</si>
  <si>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</si>
  <si>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</si>
  <si>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</si>
  <si>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</si>
  <si>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</si>
  <si>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</si>
  <si>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</si>
  <si>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</si>
  <si>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</si>
  <si>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</si>
  <si>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</si>
  <si>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</si>
  <si>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</si>
  <si>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</si>
  <si>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</si>
  <si>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</si>
  <si>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</si>
  <si>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</si>
  <si>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</si>
  <si>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</si>
  <si>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</si>
  <si>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</si>
  <si>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</si>
  <si>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</si>
  <si>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</si>
  <si>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</si>
  <si>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</si>
  <si>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</si>
  <si>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</si>
  <si>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</si>
  <si>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</si>
  <si>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</si>
  <si>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</si>
  <si>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</si>
  <si>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</si>
  <si>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</si>
  <si>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</si>
  <si>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</si>
  <si>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</si>
  <si>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</si>
  <si>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</si>
  <si>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</si>
  <si>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</si>
  <si>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</si>
  <si>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</si>
  <si>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</si>
  <si>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</si>
  <si>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</si>
  <si>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</si>
  <si>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</si>
  <si>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</si>
  <si>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</si>
  <si>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</si>
  <si>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</si>
  <si>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</si>
  <si>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</si>
  <si>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</si>
  <si>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</si>
  <si>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</si>
  <si>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</si>
  <si>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</si>
  <si>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</si>
  <si>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</si>
  <si>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</si>
  <si>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</si>
  <si>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</si>
  <si>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</si>
  <si>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</si>
  <si>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</si>
  <si>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</si>
  <si>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</si>
  <si>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</si>
  <si>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</si>
  <si>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</si>
  <si>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</si>
  <si>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</si>
  <si>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</si>
  <si>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</si>
  <si>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</si>
  <si>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</si>
  <si>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</si>
  <si>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</si>
  <si>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</si>
  <si>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</si>
  <si>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</si>
  <si>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</si>
  <si>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</si>
  <si>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</si>
  <si>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</si>
  <si>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</si>
  <si>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</si>
  <si>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</si>
  <si>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</si>
  <si>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</si>
  <si>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</si>
  <si>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</si>
  <si>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</si>
  <si>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</si>
  <si>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</si>
  <si>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</si>
  <si>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</si>
  <si>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</si>
  <si>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</si>
  <si>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</si>
  <si>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</si>
  <si>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</si>
  <si>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</si>
  <si>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</si>
  <si>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</si>
  <si>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</si>
  <si>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</si>
  <si>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</si>
  <si>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</si>
  <si>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</si>
  <si>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</si>
  <si>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</si>
  <si>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</si>
  <si>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</si>
  <si>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</si>
  <si>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</si>
  <si>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</si>
  <si>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</si>
  <si>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</si>
  <si>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</si>
  <si>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</si>
  <si>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</si>
  <si>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</si>
  <si>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</si>
  <si>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</si>
  <si>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</si>
  <si>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</si>
  <si>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</si>
  <si>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</si>
  <si>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</si>
  <si>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</si>
  <si>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</si>
  <si>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</si>
  <si>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</si>
  <si>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</si>
  <si>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</si>
  <si>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</si>
  <si>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</si>
  <si>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</si>
  <si>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</si>
  <si>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</si>
  <si>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</si>
  <si>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</si>
  <si>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</si>
  <si>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</si>
  <si>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</si>
  <si>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</si>
  <si>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</si>
  <si>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</si>
  <si>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</si>
  <si>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</si>
  <si>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</si>
  <si>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</si>
  <si>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</si>
  <si>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</si>
  <si>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</si>
  <si>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</si>
  <si>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</si>
  <si>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</si>
  <si>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</si>
  <si>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</si>
  <si>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</si>
  <si>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</si>
  <si>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</si>
  <si>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</si>
  <si>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</si>
  <si>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</si>
  <si>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</si>
  <si>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</si>
  <si>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</si>
  <si>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</si>
  <si>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</si>
  <si>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</si>
  <si>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</si>
  <si>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</si>
  <si>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</si>
  <si>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</si>
  <si>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</si>
  <si>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</si>
  <si>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</si>
  <si>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</si>
  <si>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</si>
  <si>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</si>
  <si>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</si>
  <si>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</si>
  <si>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</si>
  <si>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</si>
  <si>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</si>
  <si>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</si>
  <si>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</si>
  <si>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</si>
  <si>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</si>
  <si>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</si>
  <si>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</si>
  <si>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</si>
  <si>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</si>
  <si>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</si>
  <si>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</si>
  <si>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</si>
  <si>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</si>
  <si>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</si>
  <si>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</si>
  <si>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</si>
  <si>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</si>
  <si>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</si>
  <si>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</si>
  <si>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</si>
  <si>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</si>
  <si>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</si>
  <si>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</si>
  <si>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</si>
  <si>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</si>
  <si>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</si>
  <si>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</si>
  <si>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</si>
  <si>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</si>
  <si>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</si>
  <si>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</si>
  <si>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</si>
  <si>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</si>
  <si>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</si>
  <si>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</si>
  <si>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</si>
  <si>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</si>
  <si>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</si>
  <si>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</si>
  <si>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</si>
  <si>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</si>
  <si>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</si>
  <si>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</si>
  <si>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</si>
  <si>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</si>
  <si>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</si>
  <si>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</si>
  <si>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</si>
  <si>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</si>
  <si>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</si>
  <si>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</si>
  <si>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</si>
  <si>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</si>
  <si>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</si>
  <si>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</si>
  <si>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</si>
  <si>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</si>
  <si>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</si>
  <si>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</si>
  <si>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</si>
  <si>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</si>
  <si>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</si>
  <si>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</si>
  <si>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</si>
  <si>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</si>
  <si>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</si>
  <si>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</si>
  <si>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</si>
  <si>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</si>
  <si>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</si>
  <si>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</si>
  <si>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</si>
  <si>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</si>
  <si>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</si>
  <si>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</si>
  <si>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</si>
  <si>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</si>
  <si>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</si>
  <si>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</si>
  <si>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</si>
  <si>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</si>
  <si>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</si>
  <si>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</si>
  <si>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</si>
  <si>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</si>
  <si>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</si>
  <si>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</si>
  <si>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</si>
  <si>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</si>
  <si>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</si>
  <si>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</si>
  <si>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</si>
  <si>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</si>
  <si>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</si>
  <si>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</si>
  <si>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</si>
  <si>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</si>
  <si>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</si>
  <si>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</si>
  <si>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</si>
  <si>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</si>
  <si>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</si>
  <si>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</si>
  <si>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</si>
  <si>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</si>
  <si>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</si>
  <si>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</si>
  <si>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</si>
  <si>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</si>
  <si>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</si>
  <si>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</si>
  <si>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</si>
  <si>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</si>
  <si>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</si>
  <si>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</si>
  <si>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</si>
  <si>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</si>
  <si>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</si>
  <si>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</si>
  <si>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</si>
  <si>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</si>
  <si>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</si>
  <si>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</si>
  <si>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</si>
  <si>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</si>
  <si>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</si>
  <si>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</si>
  <si>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</si>
  <si>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</si>
  <si>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</si>
  <si>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</si>
  <si>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</si>
  <si>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</si>
  <si>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</si>
  <si>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</si>
  <si>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</si>
  <si>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</si>
  <si>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</si>
  <si>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</si>
  <si>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</si>
  <si>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</si>
  <si>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</si>
  <si>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</si>
  <si>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</si>
  <si>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</si>
  <si>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</si>
  <si>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</si>
  <si>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</si>
  <si>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</si>
  <si>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</si>
  <si>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</si>
  <si>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</si>
  <si>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</si>
  <si>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</si>
  <si>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</si>
  <si>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</si>
  <si>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</si>
  <si>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</si>
  <si>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</si>
  <si>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</si>
  <si>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</si>
  <si>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</si>
  <si>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</si>
  <si>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</si>
  <si>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</si>
  <si>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</si>
  <si>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</si>
  <si>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</si>
  <si>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</si>
  <si>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</si>
  <si>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</si>
  <si>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</si>
  <si>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</si>
  <si>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</si>
  <si>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</si>
  <si>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</si>
  <si>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</si>
  <si>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</si>
  <si>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</si>
  <si>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</si>
  <si>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</si>
  <si>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</si>
  <si>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</si>
  <si>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</si>
  <si>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</si>
  <si>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</si>
  <si>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</si>
  <si>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</si>
  <si>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</si>
  <si>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</si>
  <si>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</si>
  <si>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</si>
  <si>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</si>
  <si>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</si>
  <si>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</si>
  <si>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</si>
  <si>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</si>
  <si>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</si>
  <si>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</si>
  <si>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</si>
  <si>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</si>
  <si>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</si>
  <si>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</si>
  <si>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</si>
  <si>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</si>
  <si>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</si>
  <si>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</si>
  <si>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</si>
  <si>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</si>
  <si>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</si>
  <si>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</si>
  <si>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</si>
  <si>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</si>
  <si>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</si>
  <si>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</si>
  <si>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</si>
  <si>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</si>
  <si>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</si>
  <si>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</si>
  <si>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</si>
  <si>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</si>
  <si>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</si>
  <si>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</si>
  <si>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</si>
  <si>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</si>
  <si>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</si>
  <si>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</si>
  <si>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</si>
  <si>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</si>
  <si>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</si>
  <si>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</si>
  <si>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</si>
  <si>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</si>
  <si>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</si>
  <si>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</si>
  <si>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</si>
  <si>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</si>
  <si>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</si>
  <si>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</si>
  <si>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</si>
  <si>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</si>
  <si>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</si>
  <si>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</si>
  <si>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</si>
  <si>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</si>
  <si>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</si>
  <si>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</si>
  <si>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</si>
  <si>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</si>
  <si>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</si>
  <si>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</si>
  <si>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</si>
  <si>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</si>
  <si>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</si>
  <si>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</si>
  <si>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</si>
  <si>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</si>
  <si>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</si>
  <si>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</si>
  <si>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</si>
  <si>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</si>
  <si>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</si>
  <si>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</si>
  <si>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</si>
  <si>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</si>
  <si>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</si>
  <si>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</si>
  <si>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</si>
  <si>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</si>
  <si>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</si>
  <si>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</si>
  <si>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</si>
  <si>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</si>
  <si>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</si>
  <si>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</si>
  <si>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</si>
  <si>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</si>
  <si>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</si>
  <si>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</si>
  <si>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</si>
  <si>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</si>
  <si>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</si>
  <si>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</si>
  <si>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</si>
  <si>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</si>
  <si>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</si>
  <si>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</si>
  <si>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</si>
  <si>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</si>
  <si>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</si>
  <si>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</si>
  <si>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</si>
  <si>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</si>
  <si>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</si>
  <si>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</si>
  <si>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</si>
  <si>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</si>
  <si>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</si>
  <si>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</si>
  <si>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</si>
  <si>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</si>
  <si>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</si>
  <si>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</si>
  <si>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</si>
  <si>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</si>
  <si>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</si>
  <si>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</si>
  <si>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</si>
  <si>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</si>
  <si>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</si>
  <si>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</si>
  <si>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</si>
  <si>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</si>
  <si>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</si>
  <si>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</si>
  <si>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</si>
  <si>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</si>
  <si>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</si>
  <si>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</si>
  <si>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</si>
  <si>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</si>
  <si>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</si>
  <si>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</si>
  <si>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</si>
  <si>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</si>
  <si>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</si>
  <si>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</si>
  <si>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</si>
  <si>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</si>
  <si>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</si>
  <si>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</si>
  <si>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</si>
  <si>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</si>
  <si>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</si>
  <si>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</si>
  <si>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</si>
  <si>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</si>
  <si>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</si>
  <si>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</si>
  <si>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</si>
  <si>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</si>
  <si>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</si>
  <si>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</si>
  <si>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</si>
  <si>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</si>
  <si>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</si>
  <si>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</si>
  <si>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</si>
  <si>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</si>
  <si>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</si>
  <si>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</si>
  <si>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</si>
  <si>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</si>
  <si>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</si>
  <si>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</si>
  <si>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</si>
  <si>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</si>
  <si>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</si>
  <si>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</si>
  <si>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</si>
  <si>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</si>
  <si>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</si>
  <si>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</si>
  <si>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</si>
  <si>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</si>
  <si>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</si>
  <si>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</si>
  <si>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</si>
  <si>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</si>
  <si>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</si>
  <si>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</si>
  <si>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</si>
  <si>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</si>
  <si>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</si>
  <si>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</si>
  <si>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</si>
  <si>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</si>
  <si>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</si>
  <si>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</si>
  <si>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</si>
  <si>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</si>
  <si>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</si>
  <si>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</si>
  <si>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</si>
  <si>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</si>
  <si>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</si>
  <si>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</si>
  <si>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</si>
  <si>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</si>
  <si>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</si>
  <si>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</si>
  <si>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</si>
  <si>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</si>
  <si>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</si>
  <si>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</si>
  <si>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</si>
  <si>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</si>
  <si>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</si>
  <si>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</si>
  <si>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</si>
  <si>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</si>
  <si>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</si>
  <si>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</si>
  <si>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</si>
  <si>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</si>
  <si>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</si>
  <si>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</si>
  <si>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</si>
  <si>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</si>
  <si>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</si>
  <si>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</si>
  <si>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</si>
  <si>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</si>
  <si>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</si>
  <si>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</si>
  <si>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</si>
  <si>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</si>
  <si>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</si>
  <si>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</si>
  <si>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</si>
  <si>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</si>
  <si>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</si>
  <si>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</si>
  <si>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</si>
  <si>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</si>
  <si>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</si>
  <si>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</si>
  <si>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</si>
  <si>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</si>
  <si>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</si>
  <si>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</si>
  <si>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</si>
  <si>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</si>
  <si>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</si>
  <si>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</si>
  <si>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</si>
  <si>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</si>
  <si>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</si>
  <si>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</si>
  <si>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</si>
  <si>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</si>
  <si>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</si>
  <si>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</si>
  <si>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</si>
  <si>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</si>
  <si>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</si>
  <si>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</si>
  <si>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</si>
  <si>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</si>
  <si>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</si>
  <si>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</si>
  <si>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</si>
  <si>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</si>
  <si>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</si>
  <si>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</si>
  <si>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</si>
  <si>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</si>
  <si>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</si>
  <si>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</si>
  <si>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</si>
  <si>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</si>
  <si>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</si>
  <si>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</si>
  <si>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</si>
  <si>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</si>
  <si>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</si>
  <si>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</si>
  <si>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</si>
  <si>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</si>
  <si>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</si>
  <si>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</si>
  <si>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</si>
  <si>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</si>
  <si>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</si>
  <si>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</si>
  <si>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</si>
  <si>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</si>
  <si>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</si>
  <si>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</si>
  <si>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</si>
  <si>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</si>
  <si>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</si>
  <si>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</si>
  <si>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</si>
  <si>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</si>
  <si>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</si>
  <si>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</si>
  <si>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</si>
  <si>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</si>
  <si>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</si>
  <si>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</si>
  <si>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</si>
  <si>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</si>
  <si>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</si>
  <si>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</si>
  <si>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</si>
  <si>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</si>
  <si>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</si>
  <si>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</si>
  <si>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</si>
  <si>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</si>
  <si>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</si>
  <si>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</si>
  <si>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</si>
  <si>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</si>
  <si>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</si>
  <si>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</si>
  <si>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</si>
  <si>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</si>
  <si>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</si>
  <si>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</si>
  <si>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</si>
  <si>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</si>
  <si>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</si>
  <si>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</si>
  <si>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</si>
  <si>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</si>
  <si>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</si>
  <si>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</si>
  <si>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</si>
  <si>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</si>
  <si>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</si>
  <si>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</si>
  <si>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</si>
  <si>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</si>
  <si>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</si>
  <si>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</si>
  <si>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</si>
  <si>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</si>
  <si>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</si>
  <si>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</si>
  <si>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</si>
  <si>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</si>
  <si>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</si>
  <si>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</si>
  <si>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</si>
  <si>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</si>
  <si>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</si>
  <si>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</si>
  <si>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</si>
  <si>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</si>
  <si>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</si>
  <si>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</si>
  <si>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</si>
  <si>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</si>
  <si>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</si>
  <si>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</si>
  <si>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</si>
  <si>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</si>
  <si>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</si>
  <si>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</si>
  <si>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</si>
  <si>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</si>
  <si>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</si>
  <si>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</si>
  <si>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</si>
  <si>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</si>
  <si>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</si>
  <si>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</si>
  <si>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</si>
  <si>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</si>
  <si>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</si>
  <si>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</si>
  <si>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</si>
  <si>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</si>
  <si>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</si>
  <si>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</si>
  <si>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</si>
  <si>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</si>
  <si>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</si>
  <si>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</si>
  <si>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</si>
  <si>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</si>
  <si>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</si>
  <si>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</si>
  <si>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</si>
  <si>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</si>
  <si>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</si>
  <si>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</si>
  <si>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</si>
  <si>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</si>
  <si>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</si>
  <si>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</si>
  <si>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</si>
  <si>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</si>
  <si>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</si>
  <si>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</si>
  <si>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</si>
  <si>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</si>
  <si>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</si>
  <si>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</si>
  <si>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</si>
  <si>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</si>
  <si>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</si>
  <si>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</si>
  <si>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</si>
  <si>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</si>
  <si>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</si>
  <si>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</si>
  <si>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</si>
  <si>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</si>
  <si>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</si>
  <si>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</si>
  <si>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</si>
  <si>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</si>
  <si>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</si>
  <si>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</si>
  <si>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</si>
  <si>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</si>
  <si>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</si>
  <si>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</si>
  <si>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</si>
  <si>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</si>
  <si>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</si>
  <si>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</si>
  <si>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</si>
  <si>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</si>
  <si>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</si>
  <si>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</si>
  <si>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</si>
  <si>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</si>
  <si>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</si>
  <si>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</si>
  <si>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</si>
  <si>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</si>
  <si>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</si>
  <si>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</si>
  <si>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</si>
  <si>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</si>
  <si>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</si>
  <si>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</si>
  <si>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</si>
  <si>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</si>
  <si>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</si>
  <si>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</si>
  <si>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</si>
  <si>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</si>
  <si>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</si>
  <si>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</si>
  <si>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</si>
  <si>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</si>
  <si>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</si>
  <si>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</si>
  <si>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</si>
  <si>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</si>
  <si>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</si>
  <si>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</si>
  <si>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</si>
  <si>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</si>
  <si>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</si>
  <si>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</si>
  <si>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</si>
  <si>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</si>
  <si>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</si>
  <si>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</si>
  <si>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</si>
  <si>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</si>
  <si>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</si>
  <si>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</si>
  <si>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</si>
  <si>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</si>
  <si>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</si>
  <si>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</si>
  <si>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</si>
  <si>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</si>
  <si>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</si>
  <si>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</si>
  <si>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</si>
  <si>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</si>
  <si>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</si>
  <si>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</si>
  <si>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</si>
  <si>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</si>
  <si>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</si>
  <si>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</si>
  <si>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</si>
  <si>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</si>
  <si>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</si>
  <si>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</si>
  <si>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</si>
  <si>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</si>
  <si>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</si>
  <si>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</si>
  <si>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</si>
  <si>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</si>
  <si>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</si>
  <si>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</si>
  <si>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</si>
  <si>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</si>
  <si>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</si>
  <si>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</si>
  <si>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</si>
  <si>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</si>
  <si>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</si>
  <si>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</si>
  <si>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</si>
  <si>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</si>
  <si>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</si>
  <si>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</si>
  <si>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</si>
  <si>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</si>
  <si>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</si>
  <si>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</si>
  <si>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</si>
  <si>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</si>
  <si>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</si>
  <si>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</si>
  <si>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</si>
  <si>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</si>
  <si>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</si>
  <si>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</si>
  <si>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</si>
  <si>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</si>
  <si>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</si>
  <si>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</si>
  <si>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</si>
  <si>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</si>
  <si>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</si>
  <si>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</si>
  <si>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</si>
  <si>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</si>
  <si>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</si>
  <si>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</si>
  <si>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</si>
  <si>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</si>
  <si>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</si>
  <si>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</si>
  <si>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</si>
  <si>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</si>
  <si>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</si>
  <si>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</si>
  <si>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</si>
  <si>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</si>
  <si>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</si>
  <si>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</si>
  <si>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</si>
  <si>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</si>
  <si>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</si>
  <si>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</si>
  <si>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</si>
  <si>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</si>
  <si>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</si>
  <si>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</si>
  <si>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</si>
  <si>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</si>
  <si>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</si>
  <si>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</si>
  <si>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</si>
  <si>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</si>
  <si>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</si>
  <si>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</si>
  <si>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</si>
  <si>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</si>
  <si>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</si>
  <si>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</si>
  <si>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</si>
  <si>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</si>
  <si>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</si>
  <si>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</si>
  <si>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</si>
  <si>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</si>
  <si>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</si>
  <si>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</si>
  <si>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</si>
  <si>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</si>
  <si>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</si>
  <si>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</si>
  <si>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</si>
  <si>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</si>
  <si>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</si>
  <si>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</si>
  <si>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</si>
  <si>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</si>
  <si>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</si>
  <si>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</si>
  <si>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</si>
  <si>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</si>
  <si>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</si>
  <si>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</si>
  <si>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</si>
  <si>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</si>
  <si>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</si>
  <si>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</si>
  <si>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</si>
  <si>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</si>
  <si>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</si>
  <si>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</si>
  <si>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</si>
  <si>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</si>
  <si>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</si>
  <si>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</si>
  <si>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</si>
  <si>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</si>
  <si>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</si>
  <si>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</si>
  <si>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</si>
  <si>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</si>
  <si>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</si>
  <si>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</si>
  <si>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</si>
  <si>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</si>
  <si>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</si>
  <si>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</si>
  <si>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</si>
  <si>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</si>
  <si>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</si>
  <si>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</si>
  <si>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</si>
  <si>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</si>
  <si>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</si>
  <si>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</si>
  <si>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</si>
  <si>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</si>
  <si>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</si>
  <si>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</si>
  <si>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</si>
  <si>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</si>
  <si>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</si>
  <si>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</si>
  <si>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</si>
  <si>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</si>
  <si>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</si>
  <si>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</si>
  <si>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</si>
  <si>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</si>
  <si>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</si>
  <si>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</si>
  <si>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</si>
  <si>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</si>
  <si>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</si>
  <si>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</si>
  <si>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</si>
  <si>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</si>
  <si>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</si>
  <si>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</si>
  <si>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</si>
  <si>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</si>
  <si>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</si>
  <si>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</si>
  <si>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</si>
  <si>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</si>
  <si>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</si>
  <si>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</si>
  <si>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</si>
  <si>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</si>
  <si>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</si>
  <si>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</si>
  <si>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</si>
  <si>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</si>
  <si>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</si>
  <si>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</si>
  <si>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</si>
  <si>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</si>
  <si>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</si>
  <si>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</si>
  <si>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</si>
  <si>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</si>
  <si>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</si>
  <si>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</si>
  <si>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</si>
  <si>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</si>
  <si>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</si>
  <si>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</si>
  <si>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</si>
  <si>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</si>
  <si>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</si>
  <si>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</si>
  <si>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</si>
  <si>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</si>
  <si>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</si>
  <si>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</si>
  <si>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</si>
  <si>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</si>
  <si>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</si>
  <si>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</si>
  <si>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</si>
  <si>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</si>
  <si>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</si>
  <si>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</si>
  <si>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</si>
  <si>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</si>
  <si>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</si>
  <si>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</si>
  <si>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</si>
  <si>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</si>
  <si>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</si>
  <si>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</si>
  <si>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</si>
  <si>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</si>
  <si>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</si>
  <si>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</si>
  <si>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</si>
  <si>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</si>
  <si>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</si>
  <si>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</si>
  <si>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</si>
  <si>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</si>
  <si>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</si>
  <si>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</si>
  <si>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</si>
  <si>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</si>
  <si>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</si>
  <si>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</si>
  <si>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</si>
  <si>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</si>
  <si>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</si>
  <si>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</si>
  <si>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</si>
  <si>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</si>
  <si>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</si>
  <si>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</si>
  <si>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</si>
  <si>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</si>
  <si>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</si>
  <si>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</si>
  <si>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</si>
  <si>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</si>
  <si>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</si>
  <si>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</si>
  <si>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</si>
  <si>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</si>
  <si>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</si>
  <si>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</si>
  <si>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</si>
  <si>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</si>
  <si>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</si>
  <si>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</si>
  <si>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</si>
  <si>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</si>
  <si>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</si>
  <si>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</si>
  <si>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</si>
  <si>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</si>
  <si>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</si>
  <si>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</si>
  <si>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</si>
  <si>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</si>
  <si>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</si>
  <si>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</si>
  <si>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</si>
  <si>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</si>
  <si>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</si>
  <si>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</si>
  <si>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</si>
  <si>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</si>
  <si>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</si>
  <si>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</si>
  <si>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</si>
  <si>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</si>
  <si>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</si>
  <si>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</si>
  <si>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</si>
  <si>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</si>
  <si>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</si>
  <si>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</si>
  <si>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</si>
  <si>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</si>
  <si>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</si>
  <si>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</si>
  <si>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</si>
  <si>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</si>
  <si>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</si>
  <si>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</si>
  <si>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</si>
  <si>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</si>
  <si>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</si>
  <si>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</si>
  <si>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</si>
  <si>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</si>
  <si>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</si>
  <si>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</si>
  <si>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</si>
  <si>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</si>
  <si>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</si>
  <si>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</si>
  <si>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</si>
  <si>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</si>
  <si>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</si>
  <si>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</si>
  <si>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</si>
  <si>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</si>
  <si>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</si>
  <si>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</si>
  <si>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</si>
  <si>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</si>
  <si>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</si>
  <si>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</si>
  <si>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</si>
  <si>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</si>
  <si>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</si>
  <si>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</si>
  <si>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</si>
  <si>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</si>
  <si>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</si>
  <si>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</si>
  <si>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</si>
  <si>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</si>
  <si>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</si>
  <si>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</si>
  <si>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</si>
  <si>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</si>
  <si>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</si>
  <si>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</si>
  <si>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</si>
  <si>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</si>
  <si>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</si>
  <si>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</si>
  <si>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</si>
  <si>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</si>
  <si>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</si>
  <si>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</si>
  <si>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</si>
  <si>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</si>
  <si>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</si>
  <si>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</si>
  <si>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</si>
  <si>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</si>
  <si>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</si>
  <si>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</si>
  <si>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</si>
  <si>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</si>
  <si>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</si>
  <si>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</si>
  <si>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</si>
  <si>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</si>
  <si>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</si>
  <si>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</si>
  <si>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</si>
  <si>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</si>
  <si>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</si>
  <si>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</si>
  <si>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</si>
  <si>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</si>
  <si>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</si>
  <si>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</si>
  <si>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</si>
  <si>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</si>
  <si>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</si>
  <si>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</si>
  <si>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</si>
  <si>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</si>
  <si>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</si>
  <si>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</si>
  <si>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</si>
  <si>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</si>
  <si>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</si>
  <si>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</si>
  <si>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</si>
  <si>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</si>
  <si>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</si>
  <si>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</si>
  <si>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</si>
  <si>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</si>
  <si>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</si>
  <si>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</si>
  <si>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</si>
  <si>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</si>
  <si>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</si>
  <si>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</si>
  <si>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</si>
  <si>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</si>
  <si>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</si>
  <si>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</si>
  <si>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</si>
  <si>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</si>
  <si>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</si>
  <si>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</si>
  <si>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</si>
  <si>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</si>
  <si>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</si>
  <si>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</si>
  <si>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</si>
  <si>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</si>
  <si>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</si>
  <si>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</si>
  <si>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</si>
  <si>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</si>
  <si>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</si>
  <si>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</si>
  <si>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</si>
  <si>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</si>
  <si>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</si>
  <si>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</si>
  <si>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</si>
  <si>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</si>
  <si>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</si>
  <si>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</si>
  <si>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</si>
  <si>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</si>
  <si>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</si>
  <si>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</si>
  <si>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</si>
  <si>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</si>
  <si>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</si>
  <si>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</si>
  <si>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</si>
  <si>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</si>
  <si>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</si>
  <si>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</si>
  <si>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</si>
  <si>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</si>
  <si>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</si>
  <si>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</si>
  <si>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</si>
  <si>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</si>
  <si>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</si>
  <si>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</si>
  <si>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</si>
  <si>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</si>
  <si>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</si>
  <si>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</si>
  <si>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</si>
  <si>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</si>
  <si>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</si>
  <si>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</si>
  <si>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</si>
  <si>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</si>
  <si>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</si>
  <si>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</si>
  <si>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</si>
  <si>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</si>
  <si>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</si>
  <si>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</si>
  <si>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</si>
  <si>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</si>
  <si>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</si>
  <si>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</si>
  <si>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</si>
  <si>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</si>
  <si>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</si>
  <si>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</si>
  <si>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</si>
  <si>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</si>
  <si>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</si>
  <si>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</si>
  <si>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</si>
  <si>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</si>
  <si>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</si>
  <si>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</si>
  <si>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</si>
  <si>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</si>
  <si>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</si>
  <si>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</si>
  <si>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</si>
  <si>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</si>
  <si>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</si>
  <si>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</si>
  <si>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</si>
  <si>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</si>
  <si>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</si>
  <si>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</si>
  <si>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</si>
  <si>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</si>
  <si>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</si>
  <si>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</si>
  <si>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</si>
  <si>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</si>
  <si>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</si>
  <si>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</si>
  <si>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</si>
  <si>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</si>
  <si>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</si>
  <si>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</si>
  <si>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</si>
  <si>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</si>
  <si>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</si>
  <si>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</si>
  <si>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</si>
  <si>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</si>
  <si>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</si>
  <si>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</si>
  <si>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</si>
  <si>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</si>
  <si>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</si>
  <si>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</si>
  <si>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</si>
  <si>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</si>
  <si>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</si>
  <si>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</si>
  <si>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</si>
  <si>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</si>
  <si>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</si>
  <si>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</si>
  <si>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</si>
  <si>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</si>
  <si>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</si>
  <si>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</si>
  <si>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</si>
  <si>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</si>
  <si>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</si>
  <si>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</si>
  <si>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</si>
  <si>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</si>
  <si>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</si>
  <si>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</si>
  <si>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</si>
  <si>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</si>
  <si>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</si>
  <si>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</si>
  <si>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</si>
  <si>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</si>
  <si>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</si>
  <si>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</si>
  <si>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</si>
  <si>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</si>
  <si>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</si>
  <si>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</si>
  <si>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</si>
  <si>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</si>
  <si>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</si>
  <si>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</si>
  <si>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</si>
  <si>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</si>
  <si>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</si>
  <si>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</si>
  <si>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</si>
  <si>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</si>
  <si>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</si>
  <si>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</si>
  <si>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</si>
  <si>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</si>
  <si>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</si>
  <si>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</si>
  <si>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</si>
  <si>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</si>
  <si>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</si>
  <si>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</si>
  <si>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</si>
  <si>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</si>
  <si>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</si>
  <si>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</si>
  <si>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</si>
  <si>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</si>
  <si>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</si>
  <si>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</si>
  <si>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</si>
  <si>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</si>
  <si>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</si>
  <si>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</si>
  <si>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</si>
  <si>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</si>
  <si>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</si>
  <si>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</si>
  <si>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</si>
  <si>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</si>
  <si>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</si>
  <si>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</si>
  <si>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</si>
  <si>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</si>
  <si>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</si>
  <si>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</si>
  <si>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</si>
  <si>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</si>
  <si>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</si>
  <si>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</si>
  <si>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</si>
  <si>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</si>
  <si>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</si>
  <si>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</si>
  <si>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</si>
  <si>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</si>
  <si>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</si>
  <si>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</si>
  <si>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</si>
  <si>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</si>
  <si>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</si>
  <si>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</si>
  <si>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</si>
  <si>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</si>
  <si>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</si>
  <si>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</si>
  <si>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</si>
  <si>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</si>
  <si>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</si>
  <si>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</si>
  <si>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</si>
  <si>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</si>
  <si>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</si>
  <si>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</si>
  <si>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</si>
  <si>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</si>
  <si>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</si>
  <si>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</si>
  <si>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</si>
  <si>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</si>
  <si>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</si>
  <si>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</si>
  <si>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</si>
  <si>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</si>
  <si>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</si>
  <si>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</si>
  <si>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</si>
  <si>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</si>
  <si>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</si>
  <si>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</si>
  <si>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</si>
  <si>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</si>
  <si>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</si>
  <si>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</si>
  <si>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</si>
  <si>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</si>
  <si>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</si>
  <si>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</si>
  <si>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</si>
  <si>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</si>
  <si>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</si>
  <si>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</si>
  <si>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</si>
  <si>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</si>
  <si>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</si>
  <si>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</si>
  <si>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</si>
  <si>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</si>
  <si>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</si>
  <si>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</si>
  <si>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</si>
  <si>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</si>
  <si>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</si>
  <si>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</si>
  <si>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</si>
  <si>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</si>
  <si>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</si>
  <si>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</si>
  <si>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</si>
  <si>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</si>
  <si>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</si>
  <si>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</si>
  <si>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</si>
  <si>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</si>
  <si>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</si>
  <si>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</si>
  <si>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</si>
  <si>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</si>
  <si>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</si>
  <si>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</si>
  <si>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</si>
  <si>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</si>
  <si>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</si>
  <si>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</si>
  <si>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</si>
  <si>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</si>
  <si>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</si>
  <si>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</si>
  <si>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</si>
  <si>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</si>
  <si>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</si>
  <si>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</si>
  <si>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</si>
  <si>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</si>
  <si>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</si>
  <si>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</si>
  <si>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</si>
  <si>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</si>
  <si>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</si>
  <si>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</si>
  <si>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</si>
  <si>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</si>
  <si>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</si>
  <si>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</si>
  <si>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</si>
  <si>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</si>
  <si>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</si>
  <si>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</si>
  <si>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</si>
  <si>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</si>
  <si>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</si>
  <si>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</si>
  <si>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</si>
  <si>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</si>
  <si>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</si>
  <si>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</si>
  <si>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</si>
  <si>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</si>
  <si>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</si>
  <si>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</si>
  <si>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</si>
  <si>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</si>
  <si>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</si>
  <si>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</si>
  <si>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</si>
  <si>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</si>
  <si>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</si>
  <si>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</si>
  <si>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</si>
  <si>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</si>
  <si>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</si>
  <si>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</si>
  <si>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</si>
  <si>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</si>
  <si>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</si>
  <si>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</si>
  <si>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</si>
  <si>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</si>
  <si>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</si>
  <si>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</si>
  <si>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</si>
  <si>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</si>
  <si>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</si>
  <si>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</si>
  <si>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</si>
  <si>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</si>
  <si>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</si>
  <si>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</si>
  <si>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</si>
  <si>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</si>
  <si>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</si>
  <si>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</si>
  <si>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</si>
  <si>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</si>
  <si>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</si>
  <si>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</si>
  <si>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</si>
  <si>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</si>
  <si>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</si>
  <si>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</si>
  <si>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</si>
  <si>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</si>
  <si>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</si>
  <si>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</si>
  <si>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</si>
  <si>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</si>
  <si>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</si>
  <si>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</si>
  <si>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</si>
  <si>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</si>
  <si>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</si>
  <si>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</si>
  <si>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</si>
  <si>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</si>
  <si>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</si>
  <si>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</si>
  <si>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</si>
  <si>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</si>
  <si>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</si>
  <si>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</si>
  <si>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</si>
  <si>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</si>
  <si>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</si>
  <si>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</si>
  <si>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</si>
  <si>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</si>
  <si>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</si>
  <si>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</si>
  <si>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</si>
  <si>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</si>
  <si>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</si>
  <si>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</si>
  <si>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</si>
  <si>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</si>
  <si>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</si>
  <si>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</si>
  <si>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</si>
  <si>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</si>
  <si>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</si>
  <si>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</si>
  <si>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</si>
  <si>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</si>
  <si>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</si>
  <si>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</si>
  <si>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</si>
  <si>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</si>
  <si>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</si>
  <si>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</si>
  <si>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</si>
  <si>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</si>
  <si>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</si>
  <si>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</si>
  <si>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</si>
  <si>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</si>
  <si>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</si>
  <si>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</si>
  <si>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</si>
  <si>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</si>
  <si>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</si>
  <si>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</si>
  <si>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</si>
  <si>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</si>
  <si>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</si>
  <si>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</si>
  <si>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</si>
  <si>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</si>
  <si>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</si>
  <si>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</si>
  <si>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</si>
  <si>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</si>
  <si>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</si>
  <si>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</si>
  <si>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</si>
  <si>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</si>
  <si>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</si>
  <si>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</si>
  <si>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</si>
  <si>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</si>
  <si>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</si>
  <si>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</si>
  <si>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</si>
  <si>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</si>
  <si>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</si>
  <si>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</si>
  <si>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</si>
  <si>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</si>
  <si>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</si>
  <si>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</si>
  <si>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</si>
  <si>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</si>
  <si>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</si>
  <si>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</si>
  <si>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</si>
  <si>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</si>
  <si>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</si>
  <si>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</si>
  <si>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</si>
  <si>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</si>
  <si>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</si>
  <si>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</si>
  <si>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</si>
  <si>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</si>
  <si>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</si>
  <si>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</si>
  <si>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</si>
  <si>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</si>
  <si>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</si>
  <si>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</si>
  <si>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</si>
  <si>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</si>
  <si>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</si>
  <si>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</si>
  <si>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</si>
  <si>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</si>
  <si>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</si>
  <si>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</si>
  <si>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</si>
  <si>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</si>
  <si>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</si>
  <si>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</si>
  <si>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</si>
  <si>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</si>
  <si>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</si>
  <si>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</si>
  <si>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</si>
  <si>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</si>
  <si>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</si>
  <si>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</si>
  <si>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</si>
  <si>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</si>
  <si>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</si>
  <si>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</si>
  <si>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</si>
  <si>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</si>
  <si>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</si>
  <si>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</si>
  <si>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</si>
  <si>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</si>
  <si>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</si>
  <si>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</si>
  <si>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</si>
  <si>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</si>
  <si>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</si>
  <si>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</si>
  <si>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</si>
  <si>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</si>
  <si>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</si>
  <si>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</si>
  <si>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</si>
  <si>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</si>
  <si>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</si>
  <si>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</si>
  <si>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</si>
  <si>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</si>
  <si>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</si>
  <si>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</si>
  <si>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</si>
  <si>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</si>
  <si>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</si>
  <si>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</si>
  <si>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</si>
  <si>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</si>
  <si>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</si>
  <si>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</si>
  <si>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</si>
  <si>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</si>
  <si>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</si>
  <si>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</si>
  <si>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</si>
  <si>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</si>
  <si>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</si>
  <si>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</si>
  <si>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</si>
  <si>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</si>
  <si>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</si>
  <si>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</si>
  <si>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</si>
  <si>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</si>
  <si>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</si>
  <si>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</si>
  <si>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</si>
  <si>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</si>
  <si>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</si>
  <si>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</si>
  <si>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</si>
  <si>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</si>
  <si>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</si>
  <si>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</si>
  <si>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</si>
  <si>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</si>
  <si>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</si>
  <si>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</si>
  <si>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</si>
  <si>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</si>
  <si>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</si>
  <si>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</si>
  <si>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</si>
  <si>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</si>
  <si>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</si>
  <si>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</si>
  <si>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</si>
  <si>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</si>
  <si>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</si>
  <si>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</si>
  <si>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</si>
  <si>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</si>
  <si>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</si>
  <si>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</si>
  <si>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</si>
  <si>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</si>
  <si>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</si>
  <si>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</si>
  <si>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</si>
  <si>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</si>
  <si>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</si>
  <si>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</si>
  <si>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</si>
  <si>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</si>
  <si>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</si>
  <si>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</si>
  <si>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</si>
  <si>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</si>
  <si>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</si>
  <si>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</si>
  <si>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</si>
  <si>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</si>
  <si>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</si>
  <si>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</si>
  <si>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</si>
  <si>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</si>
  <si>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</si>
  <si>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</si>
  <si>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</si>
  <si>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</si>
  <si>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</si>
  <si>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</si>
  <si>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</si>
  <si>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</si>
  <si>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</si>
  <si>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</si>
  <si>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</si>
  <si>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</si>
  <si>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</si>
  <si>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</si>
  <si>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</si>
  <si>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</si>
  <si>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</si>
  <si>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</si>
  <si>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</si>
  <si>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</si>
  <si>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</si>
  <si>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</si>
  <si>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</si>
  <si>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</si>
  <si>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</si>
  <si>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</si>
  <si>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</si>
  <si>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</si>
  <si>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</si>
  <si>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</si>
  <si>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</si>
  <si>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</si>
  <si>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</si>
  <si>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</si>
  <si>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</si>
  <si>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</si>
  <si>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</si>
  <si>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</si>
  <si>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</si>
  <si>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</si>
  <si>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</si>
  <si>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</si>
  <si>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</si>
  <si>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</si>
  <si>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</si>
  <si>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</si>
  <si>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</si>
  <si>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</si>
  <si>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</si>
  <si>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</si>
  <si>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</si>
  <si>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</si>
  <si>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</si>
  <si>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</si>
  <si>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</si>
  <si>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</si>
  <si>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</si>
  <si>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</si>
  <si>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</si>
  <si>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</si>
  <si>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</si>
  <si>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</si>
  <si>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</si>
  <si>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</si>
  <si>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</si>
  <si>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</si>
  <si>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</si>
  <si>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</si>
  <si>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</si>
  <si>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</si>
  <si>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</si>
  <si>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</si>
  <si>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</si>
  <si>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</si>
  <si>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</si>
  <si>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</si>
  <si>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</si>
  <si>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</si>
  <si>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</si>
  <si>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</si>
  <si>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</si>
  <si>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</si>
  <si>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</si>
  <si>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</si>
  <si>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</si>
  <si>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</si>
  <si>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</si>
  <si>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</si>
  <si>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</si>
  <si>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</si>
  <si>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</si>
  <si>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</si>
  <si>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</si>
  <si>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</si>
  <si>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</si>
  <si>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</si>
  <si>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</si>
  <si>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</si>
  <si>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</si>
  <si>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</si>
  <si>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</si>
  <si>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</si>
  <si>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</si>
  <si>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</si>
  <si>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</si>
  <si>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</si>
  <si>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</si>
  <si>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</si>
  <si>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</si>
  <si>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</si>
  <si>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</si>
  <si>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</si>
  <si>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</si>
  <si>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</si>
  <si>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</si>
  <si>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</si>
  <si>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</si>
  <si>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</si>
  <si>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</si>
  <si>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</si>
  <si>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</si>
  <si>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</si>
  <si>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</si>
  <si>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</si>
  <si>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</si>
  <si>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</si>
  <si>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</si>
  <si>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</si>
  <si>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</si>
  <si>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</si>
  <si>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</si>
  <si>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</si>
  <si>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</si>
  <si>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</si>
  <si>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</si>
  <si>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</si>
  <si>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</si>
  <si>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</si>
  <si>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</si>
  <si>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</si>
  <si>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</si>
  <si>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</si>
  <si>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</si>
  <si>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</si>
  <si>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</si>
  <si>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</si>
  <si>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</si>
  <si>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</si>
  <si>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</si>
  <si>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</si>
  <si>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</si>
  <si>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</si>
  <si>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</si>
  <si>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</si>
  <si>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</si>
  <si>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</si>
  <si>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</si>
  <si>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</si>
  <si>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</si>
  <si>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</si>
  <si>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</si>
  <si>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</si>
  <si>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</si>
  <si>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</si>
  <si>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</si>
  <si>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</si>
  <si>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</si>
  <si>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</si>
  <si>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</si>
  <si>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</si>
  <si>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</si>
  <si>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</si>
  <si>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</si>
  <si>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</si>
  <si>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</si>
  <si>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</si>
  <si>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</si>
  <si>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</si>
  <si>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</si>
  <si>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</si>
  <si>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</si>
  <si>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</si>
  <si>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</si>
  <si>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</si>
  <si>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</si>
  <si>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</si>
  <si>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</si>
  <si>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</si>
  <si>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</si>
  <si>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</si>
  <si>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</si>
  <si>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</si>
  <si>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</si>
  <si>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</si>
  <si>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</si>
  <si>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</si>
  <si>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</si>
  <si>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</si>
  <si>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</si>
  <si>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</si>
  <si>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</si>
  <si>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</si>
  <si>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</si>
  <si>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</si>
  <si>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</si>
  <si>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</si>
  <si>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</si>
  <si>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</si>
  <si>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</si>
  <si>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</si>
  <si>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</si>
  <si>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</si>
  <si>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</si>
  <si>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</si>
  <si>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</si>
  <si>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</si>
  <si>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</si>
  <si>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</si>
  <si>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</si>
  <si>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</si>
  <si>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</si>
  <si>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</si>
  <si>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</si>
  <si>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</si>
  <si>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</si>
  <si>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</si>
  <si>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</si>
  <si>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</si>
  <si>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</si>
  <si>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</si>
  <si>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</si>
  <si>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</si>
  <si>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</si>
  <si>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</si>
  <si>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</si>
  <si>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</si>
  <si>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</si>
  <si>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</si>
  <si>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</si>
  <si>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</si>
  <si>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</si>
  <si>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</si>
  <si>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</si>
  <si>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</si>
  <si>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</si>
  <si>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</si>
  <si>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</si>
  <si>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</si>
  <si>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</si>
  <si>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</si>
  <si>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</si>
  <si>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</si>
  <si>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</si>
  <si>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</si>
  <si>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</si>
  <si>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</si>
  <si>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</si>
  <si>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</si>
  <si>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</si>
  <si>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</si>
  <si>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</si>
  <si>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</si>
  <si>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</si>
  <si>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</si>
  <si>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</si>
  <si>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</si>
  <si>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</si>
  <si>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</si>
  <si>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</si>
  <si>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</si>
  <si>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</si>
  <si>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</si>
  <si>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</si>
  <si>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</si>
  <si>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</si>
  <si>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</si>
  <si>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</si>
  <si>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</si>
  <si>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</si>
  <si>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</si>
  <si>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</si>
  <si>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</si>
  <si>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</si>
  <si>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</si>
  <si>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</si>
  <si>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</si>
  <si>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</si>
  <si>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</si>
  <si>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</si>
  <si>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</si>
  <si>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</si>
  <si>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</si>
  <si>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</si>
  <si>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</si>
  <si>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</si>
  <si>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</si>
  <si>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</si>
  <si>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</si>
  <si>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</si>
  <si>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</si>
  <si>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</si>
  <si>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</si>
  <si>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</si>
  <si>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</si>
  <si>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</si>
  <si>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</si>
  <si>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</si>
  <si>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</si>
  <si>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</si>
  <si>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</si>
  <si>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</si>
  <si>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</si>
  <si>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</si>
  <si>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</si>
  <si>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</si>
  <si>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</si>
  <si>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</si>
  <si>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</si>
  <si>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</si>
  <si>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</si>
  <si>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</si>
  <si>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</si>
  <si>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</si>
  <si>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</si>
  <si>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</si>
  <si>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</si>
  <si>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</si>
  <si>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</si>
  <si>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</si>
  <si>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</si>
  <si>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</si>
  <si>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</si>
  <si>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</si>
  <si>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</si>
  <si>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</si>
  <si>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</si>
  <si>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</si>
  <si>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</si>
  <si>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</si>
  <si>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</si>
  <si>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</si>
  <si>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</si>
  <si>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</si>
  <si>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</si>
  <si>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</si>
  <si>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</si>
  <si>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</si>
  <si>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</si>
  <si>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</si>
  <si>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</si>
  <si>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</si>
  <si>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</si>
  <si>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</si>
  <si>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</si>
  <si>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</si>
  <si>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</si>
  <si>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</si>
  <si>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</si>
  <si>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</si>
  <si>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</si>
  <si>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</si>
  <si>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</si>
  <si>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</si>
  <si>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</si>
  <si>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</si>
  <si>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</si>
  <si>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</si>
  <si>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</si>
  <si>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</si>
  <si>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</si>
  <si>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</si>
  <si>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</si>
  <si>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</si>
  <si>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</si>
  <si>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</si>
  <si>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</si>
  <si>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</si>
  <si>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</si>
  <si>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</si>
  <si>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</si>
  <si>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</si>
  <si>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</si>
  <si>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</si>
  <si>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</si>
  <si>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</si>
  <si>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</si>
  <si>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</si>
  <si>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</si>
  <si>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</si>
  <si>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</si>
  <si>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</si>
  <si>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</si>
  <si>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</si>
  <si>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</si>
  <si>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</si>
  <si>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</si>
  <si>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</si>
  <si>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</si>
  <si>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</si>
  <si>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</si>
  <si>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</si>
  <si>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</si>
  <si>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</si>
  <si>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</si>
  <si>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</si>
  <si>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</si>
  <si>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</si>
  <si>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</si>
  <si>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</si>
  <si>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</si>
  <si>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</si>
  <si>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</si>
  <si>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</si>
  <si>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</si>
  <si>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</si>
  <si>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</si>
  <si>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</si>
  <si>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</si>
  <si>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</si>
  <si>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</si>
  <si>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</si>
  <si>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</si>
  <si>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</si>
  <si>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</si>
  <si>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</si>
  <si>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</si>
  <si>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</si>
  <si>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</si>
  <si>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</si>
  <si>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</si>
  <si>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</si>
  <si>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</si>
  <si>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</si>
  <si>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</si>
  <si>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</si>
  <si>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</si>
  <si>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</si>
  <si>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</si>
  <si>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</si>
  <si>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</si>
  <si>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</si>
  <si>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</si>
  <si>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</si>
  <si>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</si>
  <si>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</si>
  <si>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</si>
  <si>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</si>
  <si>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</si>
  <si>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</si>
  <si>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</si>
  <si>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</si>
  <si>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</si>
  <si>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</si>
  <si>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</si>
  <si>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</si>
  <si>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</si>
  <si>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</si>
  <si>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</si>
  <si>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</si>
  <si>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</si>
  <si>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</si>
  <si>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</si>
  <si>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</si>
  <si>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</si>
  <si>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</si>
  <si>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</si>
  <si>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</si>
  <si>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</si>
  <si>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</si>
  <si>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</si>
  <si>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</si>
  <si>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</si>
  <si>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</si>
  <si>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</si>
  <si>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</si>
  <si>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</si>
  <si>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</si>
  <si>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</si>
  <si>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</si>
  <si>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</si>
  <si>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</si>
  <si>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</si>
  <si>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</si>
  <si>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</si>
  <si>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</si>
  <si>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</si>
  <si>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</si>
  <si>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</si>
  <si>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</si>
  <si>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</si>
  <si>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</si>
  <si>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</si>
  <si>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</si>
  <si>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</si>
  <si>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</si>
  <si>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</si>
  <si>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</si>
  <si>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</si>
  <si>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</si>
  <si>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</si>
  <si>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</si>
  <si>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</si>
  <si>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</si>
  <si>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</si>
  <si>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</si>
  <si>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</si>
  <si>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</si>
  <si>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</si>
  <si>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</si>
  <si>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</si>
  <si>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</si>
  <si>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</si>
  <si>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</si>
  <si>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</si>
  <si>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</si>
  <si>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</si>
  <si>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</si>
  <si>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</si>
  <si>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</si>
  <si>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</si>
  <si>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</si>
  <si>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</si>
  <si>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</si>
  <si>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</si>
  <si>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</si>
  <si>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</si>
  <si>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</si>
  <si>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</si>
  <si>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</si>
  <si>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</si>
  <si>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</si>
  <si>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</si>
  <si>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</si>
  <si>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</si>
  <si>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</si>
  <si>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</si>
  <si>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</si>
  <si>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</si>
  <si>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</si>
  <si>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</si>
  <si>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</si>
  <si>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</si>
  <si>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</si>
  <si>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</si>
  <si>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</si>
  <si>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</si>
  <si>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</si>
  <si>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</si>
  <si>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</si>
  <si>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</si>
  <si>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</si>
  <si>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</si>
  <si>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</si>
  <si>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</si>
  <si>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</si>
  <si>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</si>
  <si>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</si>
  <si>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</si>
  <si>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</si>
  <si>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</si>
  <si>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</si>
  <si>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</si>
  <si>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</si>
  <si>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</si>
  <si>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</si>
  <si>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</si>
  <si>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</si>
  <si>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</si>
  <si>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</si>
  <si>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</si>
  <si>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</si>
  <si>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</si>
  <si>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</si>
  <si>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</si>
  <si>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</si>
  <si>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</si>
  <si>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</si>
  <si>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</si>
  <si>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</si>
  <si>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</si>
  <si>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</si>
  <si>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</si>
  <si>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</si>
  <si>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</si>
  <si>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</si>
  <si>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</si>
  <si>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</si>
  <si>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</si>
  <si>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</si>
  <si>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</si>
  <si>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</si>
  <si>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</si>
  <si>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</si>
  <si>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</si>
  <si>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</si>
  <si>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</si>
  <si>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</si>
  <si>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</si>
  <si>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</si>
  <si>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</si>
  <si>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</si>
  <si>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</si>
  <si>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</si>
  <si>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</si>
  <si>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</si>
  <si>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</si>
  <si>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</si>
  <si>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</si>
  <si>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</si>
  <si>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</si>
  <si>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</si>
  <si>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</si>
  <si>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</si>
  <si>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</si>
  <si>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</si>
  <si>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</si>
  <si>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</si>
  <si>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</si>
  <si>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</si>
  <si>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</si>
  <si>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</si>
  <si>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</si>
  <si>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</si>
  <si>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</si>
  <si>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</si>
  <si>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</si>
  <si>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</si>
  <si>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</si>
  <si>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</si>
  <si>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</si>
  <si>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</si>
  <si>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</si>
  <si>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</si>
  <si>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</si>
  <si>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</si>
  <si>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</si>
  <si>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</si>
  <si>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</si>
  <si>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</si>
  <si>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</si>
  <si>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</si>
  <si>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</si>
  <si>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</si>
  <si>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</si>
  <si>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</si>
  <si>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</si>
  <si>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</si>
  <si>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</si>
  <si>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</si>
  <si>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</si>
  <si>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</si>
  <si>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</si>
  <si>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</si>
  <si>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</si>
  <si>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</si>
  <si>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</si>
  <si>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</si>
  <si>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</si>
  <si>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</si>
  <si>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</si>
  <si>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</si>
  <si>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</si>
  <si>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</si>
  <si>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</si>
  <si>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</si>
  <si>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</si>
  <si>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</si>
  <si>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</si>
  <si>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</si>
  <si>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</si>
  <si>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</si>
  <si>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</si>
  <si>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</si>
  <si>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</si>
  <si>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</si>
  <si>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</si>
  <si>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</si>
  <si>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</si>
  <si>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</si>
  <si>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</si>
  <si>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</si>
  <si>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</si>
  <si>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</si>
  <si>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</si>
  <si>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</si>
  <si>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</si>
  <si>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</si>
  <si>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</si>
  <si>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</si>
  <si>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</si>
  <si>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</si>
  <si>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</si>
  <si>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</si>
  <si>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</si>
  <si>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</si>
  <si>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</si>
  <si>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</si>
  <si>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</si>
  <si>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</si>
  <si>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</si>
  <si>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</si>
  <si>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</si>
  <si>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</si>
  <si>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</si>
  <si>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</si>
  <si>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</si>
  <si>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</si>
  <si>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</si>
  <si>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</si>
  <si>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</si>
  <si>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</si>
  <si>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</si>
  <si>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</si>
  <si>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</si>
  <si>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</si>
  <si>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</si>
  <si>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</si>
  <si>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</si>
  <si>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</si>
  <si>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</si>
  <si>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</si>
  <si>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</si>
  <si>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</si>
  <si>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</si>
  <si>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</si>
  <si>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</si>
  <si>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</si>
  <si>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</si>
  <si>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</si>
  <si>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</si>
  <si>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</si>
  <si>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</si>
  <si>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</si>
  <si>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</si>
  <si>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</si>
  <si>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</si>
  <si>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</si>
  <si>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</si>
  <si>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</si>
  <si>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</si>
  <si>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</si>
  <si>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</si>
  <si>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</si>
  <si>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</si>
  <si>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</si>
  <si>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</si>
  <si>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</si>
  <si>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</si>
  <si>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</si>
  <si>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</si>
  <si>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</si>
  <si>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</si>
  <si>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</si>
  <si>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</si>
  <si>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</si>
  <si>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</si>
  <si>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</si>
  <si>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</si>
  <si>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</si>
  <si>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</si>
  <si>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</si>
  <si>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</si>
  <si>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</si>
  <si>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</si>
  <si>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</si>
  <si>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</si>
  <si>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</si>
  <si>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</si>
  <si>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</si>
  <si>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</si>
  <si>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</si>
  <si>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</si>
  <si>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</si>
  <si>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</si>
  <si>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</si>
  <si>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</si>
  <si>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</si>
  <si>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</si>
  <si>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</si>
  <si>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</si>
  <si>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</si>
  <si>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</si>
  <si>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</si>
  <si>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</si>
  <si>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</si>
  <si>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</si>
  <si>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</si>
  <si>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</si>
  <si>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</si>
  <si>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</si>
  <si>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</si>
  <si>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</si>
  <si>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</si>
  <si>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</si>
  <si>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</si>
  <si>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</si>
  <si>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</si>
  <si>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</si>
  <si>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</si>
  <si>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</si>
  <si>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</si>
  <si>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</si>
  <si>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</si>
  <si>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</si>
  <si>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</si>
  <si>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</si>
  <si>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</si>
  <si>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</si>
  <si>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</si>
  <si>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</si>
  <si>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</si>
  <si>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</si>
  <si>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</si>
  <si>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</si>
  <si>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</si>
  <si>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</si>
  <si>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</si>
  <si>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</si>
  <si>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</si>
  <si>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</si>
  <si>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</si>
  <si>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</si>
  <si>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</si>
  <si>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</si>
  <si>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</si>
  <si>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</si>
  <si>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</si>
  <si>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</si>
  <si>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</si>
  <si>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</si>
  <si>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</si>
  <si>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</si>
  <si>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</si>
  <si>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</si>
  <si>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</si>
  <si>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</si>
  <si>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</si>
  <si>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</si>
  <si>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</si>
  <si>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</si>
  <si>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</si>
  <si>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</si>
  <si>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</si>
  <si>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</si>
  <si>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</si>
  <si>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</si>
  <si>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</si>
  <si>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</si>
  <si>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</si>
  <si>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</si>
  <si>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</si>
  <si>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</si>
  <si>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</si>
  <si>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</si>
  <si>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</si>
  <si>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</si>
  <si>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</si>
  <si>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</si>
  <si>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</si>
  <si>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</si>
  <si>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</si>
  <si>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</si>
  <si>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</si>
  <si>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</si>
  <si>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</si>
  <si>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</si>
  <si>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</si>
  <si>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</si>
  <si>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</si>
  <si>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</si>
  <si>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</si>
  <si>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</si>
  <si>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</si>
  <si>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</si>
  <si>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</si>
  <si>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</si>
  <si>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</si>
  <si>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</si>
  <si>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</si>
  <si>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</si>
  <si>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</si>
  <si>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</si>
  <si>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</si>
  <si>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</si>
  <si>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</si>
  <si>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</si>
  <si>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</si>
  <si>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</si>
  <si>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</si>
  <si>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</si>
  <si>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</si>
  <si>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</si>
  <si>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</si>
  <si>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</si>
  <si>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</si>
  <si>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</si>
  <si>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</si>
  <si>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</si>
  <si>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</si>
  <si>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</si>
  <si>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</si>
  <si>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</si>
  <si>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</si>
  <si>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</si>
  <si>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</si>
  <si>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</si>
  <si>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</si>
  <si>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</si>
  <si>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</si>
  <si>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</si>
  <si>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</si>
  <si>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</si>
  <si>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</si>
  <si>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</si>
  <si>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</si>
  <si>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</si>
  <si>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</si>
  <si>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</si>
  <si>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</si>
  <si>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</si>
  <si>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</si>
  <si>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</si>
  <si>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</si>
  <si>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</si>
  <si>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</si>
  <si>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</si>
  <si>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</si>
  <si>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</si>
  <si>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</si>
  <si>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</si>
  <si>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</si>
  <si>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</si>
  <si>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</si>
  <si>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</si>
  <si>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</si>
  <si>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</si>
  <si>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</si>
  <si>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</si>
  <si>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</si>
  <si>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</si>
  <si>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</si>
  <si>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</si>
  <si>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</si>
  <si>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</si>
  <si>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</si>
  <si>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</si>
  <si>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</si>
  <si>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</si>
  <si>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</si>
  <si>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</si>
  <si>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</si>
  <si>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</si>
  <si>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</si>
  <si>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</si>
  <si>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</si>
  <si>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</si>
  <si>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</si>
  <si>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</si>
  <si>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</si>
  <si>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</si>
  <si>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</si>
  <si>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</si>
  <si>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</si>
  <si>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</si>
  <si>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</si>
  <si>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</si>
  <si>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</si>
  <si>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</si>
  <si>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</si>
  <si>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</si>
  <si>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</si>
  <si>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</si>
  <si>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</si>
  <si>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</si>
  <si>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</si>
  <si>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</si>
  <si>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</si>
  <si>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</si>
  <si>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</si>
  <si>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</si>
  <si>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</si>
  <si>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</si>
  <si>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</si>
  <si>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</si>
  <si>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</si>
  <si>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</si>
  <si>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</si>
  <si>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</si>
  <si>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</si>
  <si>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</si>
  <si>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</si>
  <si>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</si>
  <si>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</si>
  <si>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</si>
  <si>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</si>
  <si>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</si>
  <si>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</si>
  <si>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</si>
  <si>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</si>
  <si>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</si>
  <si>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</si>
  <si>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</si>
  <si>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</si>
  <si>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</si>
  <si>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</si>
  <si>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</si>
  <si>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</si>
  <si>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</si>
  <si>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</si>
  <si>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</si>
  <si>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</si>
  <si>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</si>
  <si>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</si>
  <si>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</si>
  <si>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</si>
  <si>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</si>
  <si>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</si>
  <si>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</si>
  <si>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</si>
  <si>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</si>
  <si>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</si>
  <si>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</si>
  <si>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</si>
  <si>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</si>
  <si>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</si>
  <si>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</si>
  <si>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</si>
  <si>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</si>
  <si>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</si>
  <si>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</si>
  <si>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</si>
  <si>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</si>
  <si>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</si>
  <si>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</si>
  <si>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</si>
  <si>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</si>
  <si>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</si>
  <si>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</si>
  <si>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</si>
  <si>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</si>
  <si>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</si>
  <si>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</si>
  <si>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</si>
  <si>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</si>
  <si>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</si>
  <si>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</si>
  <si>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</si>
  <si>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</si>
  <si>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</si>
  <si>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</si>
  <si>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</si>
  <si>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</si>
  <si>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</si>
  <si>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</si>
  <si>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</si>
  <si>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</si>
  <si>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</si>
  <si>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</si>
  <si>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</si>
  <si>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</si>
  <si>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</si>
  <si>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</si>
  <si>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</si>
  <si>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</si>
  <si>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</si>
  <si>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</si>
  <si>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</si>
  <si>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</si>
  <si>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</si>
  <si>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</si>
  <si>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</si>
  <si>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</si>
  <si>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</si>
  <si>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</si>
  <si>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</si>
  <si>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</si>
  <si>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</si>
  <si>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</si>
  <si>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</si>
  <si>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</si>
  <si>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</si>
  <si>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</si>
  <si>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</si>
  <si>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</si>
  <si>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</si>
  <si>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</si>
  <si>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</si>
  <si>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</si>
  <si>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</si>
  <si>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</si>
  <si>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</si>
  <si>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</si>
  <si>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</si>
  <si>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</si>
  <si>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</si>
  <si>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</si>
  <si>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</si>
  <si>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</si>
  <si>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</si>
  <si>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</si>
  <si>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</si>
  <si>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</si>
  <si>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</si>
  <si>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</si>
  <si>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</si>
  <si>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</si>
  <si>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</si>
  <si>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</si>
  <si>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</si>
  <si>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</si>
  <si>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</si>
  <si>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</si>
  <si>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</si>
  <si>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</si>
  <si>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</si>
  <si>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</si>
  <si>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</si>
  <si>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</si>
  <si>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</si>
  <si>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</si>
  <si>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</si>
  <si>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</si>
  <si>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</si>
  <si>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</si>
  <si>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</si>
  <si>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</si>
  <si>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</si>
  <si>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</si>
  <si>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</si>
  <si>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</si>
  <si>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</si>
  <si>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</si>
  <si>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</si>
  <si>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</si>
  <si>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</si>
  <si>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</si>
  <si>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</si>
  <si>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</si>
  <si>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</si>
  <si>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</si>
  <si>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</si>
  <si>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</si>
  <si>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</si>
  <si>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</si>
  <si>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</si>
  <si>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</si>
  <si>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</si>
  <si>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</si>
  <si>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</si>
  <si>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</si>
  <si>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</si>
  <si>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</si>
  <si>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</si>
  <si>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</si>
  <si>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</si>
  <si>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</si>
  <si>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</si>
  <si>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</si>
  <si>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</si>
  <si>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</si>
  <si>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</si>
  <si>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</si>
  <si>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</si>
  <si>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</si>
  <si>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</si>
  <si>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</si>
  <si>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</si>
  <si>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</si>
  <si>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</si>
  <si>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</si>
  <si>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</si>
  <si>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</si>
  <si>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</si>
  <si>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</si>
  <si>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</si>
  <si>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</si>
  <si>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</si>
  <si>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</si>
  <si>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</si>
  <si>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</si>
  <si>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</si>
  <si>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</si>
  <si>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</si>
  <si>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</si>
  <si>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</si>
  <si>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</si>
  <si>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</si>
  <si>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</si>
  <si>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</si>
  <si>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</si>
  <si>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</si>
  <si>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</si>
  <si>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</si>
  <si>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</si>
  <si>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</si>
  <si>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</si>
  <si>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</si>
  <si>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</si>
  <si>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</si>
  <si>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</si>
  <si>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</si>
  <si>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</si>
  <si>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</si>
  <si>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</si>
  <si>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</si>
  <si>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</si>
  <si>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</si>
  <si>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</si>
  <si>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</si>
  <si>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</si>
  <si>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</si>
  <si>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</si>
  <si>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</si>
  <si>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</si>
  <si>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</si>
  <si>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</si>
  <si>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</si>
  <si>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</si>
  <si>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</si>
  <si>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</si>
  <si>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</si>
  <si>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</si>
  <si>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</si>
  <si>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</si>
  <si>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</si>
  <si>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</si>
  <si>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</si>
  <si>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</si>
  <si>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</si>
  <si>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</si>
  <si>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</si>
  <si>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</si>
  <si>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</si>
  <si>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</si>
  <si>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</si>
  <si>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</si>
  <si>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</si>
  <si>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</si>
  <si>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</si>
  <si>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</si>
  <si>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</si>
  <si>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</si>
  <si>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</si>
  <si>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</si>
  <si>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</si>
  <si>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</si>
  <si>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</si>
  <si>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</si>
  <si>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</si>
  <si>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</si>
  <si>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</si>
  <si>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</si>
  <si>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</si>
  <si>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</si>
  <si>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</si>
  <si>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</si>
  <si>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</si>
  <si>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</si>
  <si>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</si>
  <si>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</si>
  <si>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</si>
  <si>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</si>
  <si>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</si>
  <si>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</si>
  <si>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</si>
  <si>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</si>
  <si>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</si>
  <si>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</si>
  <si>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</si>
  <si>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</si>
  <si>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</si>
  <si>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</si>
  <si>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</si>
  <si>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</si>
  <si>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</si>
  <si>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</si>
  <si>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</si>
  <si>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</si>
  <si>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</si>
  <si>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</si>
  <si>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</si>
  <si>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</si>
  <si>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</si>
  <si>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</si>
  <si>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</si>
  <si>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</si>
  <si>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</si>
  <si>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</si>
  <si>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</si>
  <si>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</si>
  <si>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</si>
  <si>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</si>
  <si>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</si>
  <si>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</si>
  <si>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</si>
  <si>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</si>
  <si>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</si>
  <si>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</si>
  <si>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</si>
  <si>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</si>
  <si>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</si>
  <si>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</si>
  <si>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</si>
  <si>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</si>
  <si>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</si>
  <si>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</si>
  <si>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</si>
  <si>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</si>
  <si>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</si>
  <si>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</si>
  <si>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</si>
  <si>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</si>
  <si>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</si>
  <si>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</si>
  <si>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</si>
  <si>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</si>
  <si>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</si>
  <si>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</si>
  <si>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</si>
  <si>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</si>
  <si>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</si>
  <si>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</si>
  <si>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</si>
  <si>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</si>
  <si>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</si>
  <si>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</si>
  <si>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</si>
  <si>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</si>
  <si>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</si>
  <si>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</si>
  <si>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</si>
  <si>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</si>
  <si>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</si>
  <si>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</si>
  <si>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</si>
  <si>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</si>
  <si>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</si>
  <si>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</si>
  <si>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</si>
  <si>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</si>
  <si>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</si>
  <si>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</si>
  <si>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</si>
  <si>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</si>
  <si>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</si>
  <si>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</si>
  <si>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</si>
  <si>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</si>
  <si>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</si>
  <si>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</si>
  <si>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</si>
  <si>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</si>
  <si>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</si>
  <si>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</si>
  <si>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</si>
  <si>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</si>
  <si>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</si>
  <si>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</si>
  <si>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</si>
  <si>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</si>
  <si>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</si>
  <si>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</si>
  <si>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</si>
  <si>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</si>
  <si>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</si>
  <si>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</si>
  <si>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</si>
  <si>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</si>
  <si>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</si>
  <si>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</si>
  <si>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</si>
  <si>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</si>
  <si>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</si>
  <si>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</si>
  <si>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</si>
  <si>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</si>
  <si>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</si>
  <si>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</si>
  <si>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</si>
  <si>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</si>
  <si>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</si>
  <si>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</si>
  <si>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</si>
  <si>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</si>
  <si>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</si>
  <si>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</si>
  <si>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</si>
  <si>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</si>
  <si>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</si>
  <si>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</si>
  <si>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</si>
  <si>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</si>
  <si>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</si>
  <si>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</si>
  <si>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</si>
  <si>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</si>
  <si>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</si>
  <si>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</si>
  <si>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</si>
  <si>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</si>
  <si>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</si>
  <si>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</si>
  <si>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</si>
  <si>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</si>
  <si>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</si>
  <si>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</si>
  <si>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</si>
  <si>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</si>
  <si>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</si>
  <si>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</si>
  <si>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</si>
  <si>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</si>
  <si>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</si>
  <si>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</si>
  <si>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</si>
  <si>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</si>
  <si>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</si>
  <si>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</si>
  <si>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</si>
  <si>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</si>
  <si>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</si>
  <si>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</si>
  <si>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</si>
  <si>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</si>
  <si>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</si>
  <si>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</si>
  <si>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</si>
  <si>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</si>
  <si>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</si>
  <si>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</si>
  <si>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</si>
  <si>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</si>
  <si>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</si>
  <si>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</si>
  <si>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</si>
  <si>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</si>
  <si>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</si>
  <si>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</si>
  <si>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</si>
  <si>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</si>
  <si>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</si>
  <si>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</si>
  <si>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</si>
  <si>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</si>
  <si>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</si>
  <si>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</si>
  <si>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</si>
  <si>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</si>
  <si>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</si>
  <si>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</si>
  <si>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</si>
  <si>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</si>
  <si>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</si>
  <si>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</si>
  <si>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</si>
  <si>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</si>
  <si>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</si>
  <si>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</si>
  <si>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</si>
  <si>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</si>
  <si>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</si>
  <si>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</si>
  <si>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</si>
  <si>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</si>
  <si>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</si>
  <si>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</si>
  <si>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</si>
  <si>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</si>
  <si>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</si>
  <si>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</si>
  <si>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</si>
  <si>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</si>
  <si>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</si>
  <si>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</si>
  <si>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</si>
  <si>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</si>
  <si>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</si>
  <si>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</si>
  <si>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</si>
  <si>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</si>
  <si>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</si>
  <si>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</si>
  <si>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</si>
  <si>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</si>
  <si>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</si>
  <si>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</si>
  <si>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</si>
  <si>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</si>
  <si>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</si>
  <si>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</si>
  <si>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</si>
  <si>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</si>
  <si>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</si>
  <si>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</si>
  <si>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</si>
  <si>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</si>
  <si>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</si>
  <si>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</si>
  <si>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</si>
  <si>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</si>
  <si>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</si>
  <si>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</si>
  <si>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</si>
  <si>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</si>
  <si>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</si>
  <si>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</si>
  <si>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</si>
  <si>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</si>
  <si>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</si>
  <si>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</si>
  <si>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</si>
  <si>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</si>
  <si>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</si>
  <si>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</si>
  <si>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</si>
  <si>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</si>
  <si>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</si>
  <si>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</si>
  <si>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</si>
  <si>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</si>
  <si>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</si>
  <si>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</si>
  <si>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</si>
  <si>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</si>
  <si>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</si>
  <si>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</si>
  <si>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</si>
  <si>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</si>
  <si>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</si>
  <si>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</si>
  <si>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</si>
  <si>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</si>
  <si>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</si>
  <si>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</si>
  <si>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</si>
  <si>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</si>
  <si>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</si>
  <si>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</si>
  <si>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</si>
  <si>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</si>
  <si>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</si>
  <si>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</si>
  <si>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</si>
  <si>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</si>
  <si>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</si>
  <si>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</si>
  <si>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</si>
  <si>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</si>
  <si>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</si>
  <si>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</si>
  <si>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</si>
  <si>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</si>
  <si>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</si>
  <si>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</si>
  <si>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</si>
  <si>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</si>
  <si>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</si>
  <si>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</si>
  <si>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</si>
  <si>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</si>
  <si>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</si>
  <si>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</si>
  <si>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</si>
  <si>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</si>
  <si>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</si>
  <si>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</si>
  <si>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</si>
  <si>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</si>
  <si>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</si>
  <si>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</si>
  <si>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</si>
  <si>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</si>
  <si>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</si>
  <si>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</si>
  <si>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</si>
  <si>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</si>
  <si>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</si>
  <si>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</si>
  <si>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</si>
  <si>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</si>
  <si>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</si>
  <si>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</si>
  <si>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</si>
  <si>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</si>
  <si>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</si>
  <si>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</si>
  <si>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</si>
  <si>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</si>
  <si>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</si>
  <si>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</si>
  <si>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</si>
  <si>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</si>
  <si>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</si>
  <si>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</si>
  <si>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</si>
  <si>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</si>
  <si>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</si>
  <si>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</si>
  <si>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</si>
  <si>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</si>
  <si>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</si>
  <si>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</si>
  <si>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</si>
  <si>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</si>
  <si>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</si>
  <si>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</si>
  <si>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</si>
  <si>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</si>
  <si>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</si>
  <si>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</si>
  <si>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</si>
  <si>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</si>
  <si>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</si>
  <si>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</si>
  <si>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</si>
  <si>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</si>
  <si>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</si>
  <si>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</si>
  <si>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</si>
  <si>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</si>
  <si>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</si>
  <si>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</si>
  <si>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</si>
  <si>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</si>
  <si>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</si>
  <si>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</si>
  <si>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</si>
  <si>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</si>
  <si>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</si>
  <si>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</si>
  <si>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</si>
  <si>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</si>
  <si>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</si>
  <si>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</si>
  <si>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</si>
  <si>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</si>
  <si>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</si>
  <si>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</si>
  <si>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</si>
  <si>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</si>
  <si>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</si>
  <si>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</si>
  <si>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</si>
  <si>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</si>
  <si>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</si>
  <si>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</si>
  <si>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</si>
  <si>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</si>
  <si>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</si>
  <si>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</si>
  <si>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</si>
  <si>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</si>
  <si>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</si>
  <si>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</si>
  <si>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</si>
  <si>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</si>
  <si>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</si>
  <si>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</si>
  <si>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</si>
  <si>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</si>
  <si>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</si>
  <si>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</si>
  <si>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</si>
  <si>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</si>
  <si>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</si>
  <si>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</si>
  <si>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</si>
  <si>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</si>
  <si>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</si>
  <si>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</si>
  <si>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</si>
  <si>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</si>
  <si>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</si>
  <si>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</si>
  <si>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</si>
  <si>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</si>
  <si>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</si>
  <si>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</si>
  <si>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</si>
  <si>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</si>
  <si>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</si>
  <si>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</si>
  <si>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</si>
  <si>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</si>
  <si>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</si>
  <si>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</si>
  <si>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</si>
  <si>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</si>
  <si>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</si>
  <si>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</si>
  <si>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</si>
  <si>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</si>
  <si>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</si>
  <si>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</si>
  <si>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</si>
  <si>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</si>
  <si>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</si>
  <si>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</si>
  <si>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</si>
  <si>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</si>
  <si>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</si>
  <si>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</si>
  <si>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</si>
  <si>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</si>
  <si>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</si>
  <si>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</si>
  <si>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</si>
  <si>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</si>
  <si>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</si>
  <si>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</si>
  <si>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</si>
  <si>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</si>
  <si>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</si>
  <si>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</si>
  <si>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</si>
  <si>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</si>
  <si>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</si>
  <si>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</si>
  <si>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</si>
  <si>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</si>
  <si>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</si>
  <si>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</si>
  <si>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</si>
  <si>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</si>
  <si>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</si>
  <si>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</si>
  <si>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</si>
  <si>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</si>
  <si>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</si>
  <si>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</si>
  <si>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</si>
  <si>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</si>
  <si>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</si>
  <si>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</si>
  <si>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</si>
  <si>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</si>
  <si>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</si>
  <si>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</si>
  <si>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</si>
  <si>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</si>
  <si>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</si>
  <si>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</si>
  <si>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</si>
  <si>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</si>
  <si>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</si>
  <si>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</si>
  <si>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</si>
  <si>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</si>
  <si>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</si>
  <si>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</si>
  <si>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</si>
  <si>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</si>
  <si>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</si>
  <si>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</si>
  <si>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</si>
  <si>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</si>
  <si>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</si>
  <si>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</si>
  <si>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</si>
  <si>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</si>
  <si>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</si>
  <si>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</si>
  <si>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</si>
  <si>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</si>
  <si>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</si>
  <si>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</si>
  <si>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</si>
  <si>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</si>
  <si>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</si>
  <si>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</si>
  <si>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</si>
  <si>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</si>
  <si>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</si>
  <si>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</si>
  <si>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</si>
  <si>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</si>
  <si>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</si>
  <si>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</si>
  <si>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</si>
  <si>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</si>
  <si>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</si>
  <si>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</si>
  <si>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</si>
  <si>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</si>
  <si>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</si>
  <si>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</si>
  <si>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</si>
  <si>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</si>
  <si>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</si>
  <si>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</si>
  <si>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</si>
  <si>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</si>
  <si>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</si>
  <si>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</si>
  <si>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</si>
  <si>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</si>
  <si>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</si>
  <si>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</si>
  <si>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</si>
  <si>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</si>
  <si>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</si>
  <si>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</si>
  <si>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</si>
  <si>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</si>
  <si>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</si>
  <si>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</si>
  <si>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</si>
  <si>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</si>
  <si>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</si>
  <si>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</si>
  <si>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</si>
  <si>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</si>
  <si>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</si>
  <si>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</si>
  <si>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</si>
  <si>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</si>
  <si>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</si>
  <si>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</si>
  <si>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</si>
  <si>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</si>
  <si>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</si>
  <si>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</si>
  <si>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</si>
  <si>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</si>
  <si>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</si>
  <si>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</si>
  <si>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</si>
  <si>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</si>
  <si>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</si>
  <si>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</si>
  <si>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</si>
  <si>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</si>
  <si>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</si>
  <si>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</si>
  <si>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</si>
  <si>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</si>
  <si>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</si>
  <si>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</si>
  <si>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</si>
  <si>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</si>
  <si>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</si>
  <si>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</si>
  <si>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</si>
  <si>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</si>
  <si>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</si>
  <si>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</si>
  <si>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</si>
  <si>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</si>
  <si>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</si>
  <si>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</si>
  <si>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</si>
  <si>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</si>
  <si>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</si>
  <si>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</si>
  <si>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</si>
  <si>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</si>
  <si>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</si>
  <si>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</si>
  <si>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</si>
  <si>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</si>
  <si>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</si>
  <si>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</si>
  <si>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</si>
  <si>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</si>
  <si>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</si>
  <si>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</si>
  <si>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</si>
  <si>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</si>
  <si>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</si>
  <si>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</si>
  <si>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</si>
  <si>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</si>
  <si>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</si>
  <si>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</si>
  <si>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</si>
  <si>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</si>
  <si>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</si>
  <si>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</si>
  <si>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</si>
  <si>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</si>
  <si>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</si>
  <si>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</si>
  <si>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</si>
  <si>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</si>
  <si>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</si>
  <si>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</si>
  <si>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</si>
  <si>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</si>
  <si>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</si>
  <si>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</si>
  <si>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</si>
  <si>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</si>
  <si>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</si>
  <si>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</si>
  <si>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</si>
  <si>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</si>
  <si>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</si>
  <si>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</si>
  <si>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</si>
  <si>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</si>
  <si>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</si>
  <si>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</si>
  <si>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</si>
  <si>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</si>
  <si>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</si>
  <si>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</si>
  <si>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</si>
  <si>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</si>
  <si>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</si>
  <si>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</si>
  <si>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</si>
  <si>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</si>
  <si>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</si>
  <si>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</si>
  <si>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</si>
  <si>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</si>
  <si>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</si>
  <si>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</si>
  <si>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</si>
  <si>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</si>
  <si>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</si>
  <si>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</si>
  <si>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</si>
  <si>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</si>
  <si>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</si>
  <si>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</si>
  <si>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</si>
  <si>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</si>
  <si>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</si>
  <si>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</si>
  <si>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</si>
  <si>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</si>
  <si>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</si>
  <si>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</si>
  <si>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</si>
  <si>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</si>
  <si>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</si>
  <si>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</si>
  <si>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</si>
  <si>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</si>
  <si>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</si>
  <si>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</si>
  <si>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</si>
  <si>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</si>
  <si>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</si>
  <si>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</si>
  <si>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</si>
  <si>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</si>
  <si>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</si>
  <si>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</si>
  <si>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</si>
  <si>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</si>
  <si>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</si>
  <si>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</si>
  <si>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</si>
  <si>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</si>
  <si>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</si>
  <si>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</si>
  <si>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</si>
  <si>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</si>
  <si>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</si>
  <si>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</si>
  <si>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</si>
  <si>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</si>
  <si>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</si>
  <si>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</si>
  <si>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</si>
  <si>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</si>
  <si>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</si>
  <si>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</si>
  <si>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</si>
  <si>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</si>
  <si>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</si>
  <si>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</si>
  <si>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</si>
  <si>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</si>
  <si>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</si>
  <si>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</si>
  <si>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</si>
  <si>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</si>
  <si>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</si>
  <si>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</si>
  <si>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</si>
  <si>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</si>
  <si>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</si>
  <si>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</si>
  <si>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</si>
  <si>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</si>
  <si>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</si>
  <si>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</si>
  <si>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</si>
  <si>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</si>
  <si>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</si>
  <si>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</si>
  <si>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</si>
  <si>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</si>
  <si>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</si>
  <si>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</si>
  <si>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</si>
  <si>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</si>
  <si>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</si>
  <si>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</si>
  <si>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</si>
  <si>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</si>
  <si>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</si>
  <si>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</si>
  <si>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</si>
  <si>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</si>
  <si>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</si>
  <si>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</si>
  <si>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</si>
  <si>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</si>
  <si>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</si>
  <si>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</si>
  <si>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</si>
  <si>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</si>
  <si>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</si>
  <si>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</si>
  <si>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</si>
  <si>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</si>
  <si>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</si>
  <si>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</si>
  <si>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</si>
  <si>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</si>
  <si>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</si>
  <si>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</si>
  <si>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</si>
  <si>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</si>
  <si>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</si>
  <si>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</si>
  <si>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</si>
  <si>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</si>
  <si>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</si>
  <si>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</si>
  <si>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</si>
  <si>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</si>
  <si>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</si>
  <si>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</si>
  <si>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</si>
  <si>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</si>
  <si>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</si>
  <si>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</si>
  <si>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</si>
  <si>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</si>
  <si>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</si>
  <si>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</si>
  <si>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</si>
  <si>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</si>
  <si>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</si>
  <si>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</si>
  <si>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</si>
  <si>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</si>
  <si>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</si>
  <si>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</si>
  <si>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</si>
  <si>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</si>
  <si>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</si>
  <si>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</si>
  <si>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</si>
  <si>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</si>
  <si>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</si>
  <si>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</si>
  <si>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</si>
  <si>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</si>
  <si>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</si>
  <si>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</si>
  <si>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</si>
  <si>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</si>
  <si>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</si>
  <si>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</si>
  <si>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</si>
  <si>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</si>
  <si>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</si>
  <si>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</si>
  <si>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</si>
  <si>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</si>
  <si>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</si>
  <si>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</si>
  <si>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</si>
  <si>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</si>
  <si>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</si>
  <si>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</si>
  <si>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</si>
  <si>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</si>
  <si>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</si>
  <si>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</si>
  <si>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</si>
  <si>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</si>
  <si>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</si>
  <si>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</si>
  <si>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</si>
  <si>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</si>
  <si>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</si>
  <si>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</si>
  <si>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</si>
  <si>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</si>
  <si>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</si>
  <si>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</si>
  <si>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</si>
  <si>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</si>
  <si>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</si>
  <si>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</si>
  <si>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</si>
  <si>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</si>
  <si>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</si>
  <si>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</si>
  <si>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</si>
  <si>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</si>
  <si>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</si>
  <si>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</si>
  <si>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</si>
  <si>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</si>
  <si>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</si>
  <si>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</si>
  <si>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</si>
  <si>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</si>
  <si>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</si>
  <si>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</si>
  <si>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</si>
  <si>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</si>
  <si>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</si>
  <si>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</si>
  <si>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</si>
  <si>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</si>
  <si>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</si>
  <si>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</si>
  <si>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</si>
  <si>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</si>
  <si>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</si>
  <si>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</si>
  <si>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</si>
  <si>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</si>
  <si>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</si>
  <si>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</si>
  <si>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</si>
  <si>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</si>
  <si>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</si>
  <si>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</si>
  <si>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</si>
  <si>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</si>
  <si>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</si>
  <si>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</si>
  <si>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</si>
  <si>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</si>
  <si>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</si>
  <si>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</si>
  <si>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</si>
  <si>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</si>
  <si>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</si>
  <si>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</si>
  <si>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</si>
  <si>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</si>
  <si>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</si>
  <si>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</si>
  <si>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</si>
  <si>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</si>
  <si>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</si>
  <si>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</si>
  <si>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</si>
  <si>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</si>
  <si>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</si>
  <si>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</si>
  <si>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</si>
  <si>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</si>
  <si>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</si>
  <si>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</si>
  <si>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</si>
  <si>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</si>
  <si>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</si>
  <si>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</si>
  <si>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</si>
  <si>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</si>
  <si>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</si>
  <si>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</si>
  <si>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</si>
  <si>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</si>
  <si>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</si>
  <si>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</si>
  <si>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</si>
  <si>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</si>
  <si>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</si>
  <si>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</si>
  <si>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</si>
  <si>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</si>
  <si>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</si>
  <si>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</si>
  <si>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</si>
  <si>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</si>
  <si>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</si>
  <si>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</si>
  <si>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</si>
  <si>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</si>
  <si>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</si>
  <si>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</si>
  <si>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</si>
  <si>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</si>
  <si>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</si>
  <si>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</si>
  <si>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</si>
  <si>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</si>
  <si>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</si>
  <si>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</si>
  <si>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</si>
  <si>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</si>
  <si>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</si>
  <si>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</si>
  <si>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</si>
  <si>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</si>
  <si>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</si>
  <si>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</si>
  <si>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</si>
  <si>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</si>
  <si>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</si>
  <si>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</si>
  <si>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</si>
  <si>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</si>
  <si>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</si>
  <si>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</si>
  <si>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</si>
  <si>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</si>
  <si>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</si>
  <si>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</si>
  <si>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</si>
  <si>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</si>
  <si>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</si>
  <si>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</si>
  <si>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</si>
  <si>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</si>
  <si>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</si>
  <si>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</si>
  <si>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</si>
  <si>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</si>
  <si>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</si>
  <si>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</si>
  <si>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</si>
  <si>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</si>
  <si>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</si>
  <si>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</si>
  <si>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</si>
  <si>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</si>
  <si>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</si>
  <si>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</si>
  <si>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</si>
  <si>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</si>
  <si>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</si>
  <si>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</si>
  <si>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</si>
  <si>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</si>
  <si>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</si>
  <si>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</si>
  <si>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</si>
  <si>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</si>
  <si>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</si>
  <si>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</si>
  <si>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</si>
  <si>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</si>
  <si>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</si>
  <si>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</si>
  <si>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</si>
  <si>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</si>
  <si>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</si>
  <si>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</si>
  <si>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</si>
  <si>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</si>
  <si>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</si>
  <si>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</si>
  <si>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</si>
  <si>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</si>
  <si>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</si>
  <si>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</si>
  <si>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</si>
  <si>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</si>
  <si>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</si>
  <si>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</si>
  <si>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</si>
  <si>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</si>
  <si>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</si>
  <si>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</si>
  <si>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</si>
  <si>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</si>
  <si>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</si>
  <si>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</si>
  <si>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</si>
  <si>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</si>
  <si>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</si>
  <si>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</si>
  <si>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</si>
  <si>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</si>
  <si>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</si>
  <si>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</si>
  <si>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</si>
  <si>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</si>
  <si>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</si>
  <si>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</si>
  <si>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</si>
  <si>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</si>
  <si>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</si>
  <si>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</si>
  <si>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</si>
  <si>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</si>
  <si>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</si>
  <si>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</si>
  <si>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</si>
  <si>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</si>
  <si>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</si>
  <si>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</si>
  <si>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</si>
  <si>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</si>
  <si>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</si>
  <si>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</si>
  <si>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</si>
  <si>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</si>
  <si>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</si>
  <si>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</si>
  <si>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</si>
  <si>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</si>
  <si>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</si>
  <si>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</si>
  <si>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</si>
  <si>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</si>
  <si>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</si>
  <si>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</si>
  <si>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</si>
  <si>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</si>
  <si>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</si>
  <si>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</si>
  <si>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</si>
  <si>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</si>
  <si>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</si>
  <si>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</si>
  <si>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</si>
  <si>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</si>
  <si>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</si>
  <si>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</si>
  <si>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</si>
  <si>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</si>
  <si>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</si>
  <si>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</si>
  <si>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</si>
  <si>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</si>
  <si>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</si>
  <si>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</si>
  <si>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</si>
  <si>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</si>
  <si>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</si>
  <si>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</si>
  <si>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</si>
  <si>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</si>
  <si>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</si>
  <si>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</si>
  <si>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</si>
  <si>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</si>
  <si>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</si>
  <si>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</si>
  <si>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</si>
  <si>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</si>
  <si>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</si>
  <si>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</si>
  <si>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</si>
  <si>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</si>
  <si>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</si>
  <si>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</si>
  <si>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</si>
  <si>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</si>
  <si>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</si>
  <si>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</si>
  <si>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</si>
  <si>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</si>
  <si>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</si>
  <si>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</si>
  <si>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</si>
  <si>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</si>
  <si>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</si>
  <si>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</si>
  <si>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</si>
  <si>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</si>
  <si>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</si>
  <si>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</si>
  <si>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</si>
  <si>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</si>
  <si>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</si>
  <si>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</si>
  <si>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</si>
  <si>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</si>
  <si>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</si>
  <si>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</si>
  <si>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</si>
  <si>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</si>
  <si>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</si>
  <si>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</si>
  <si>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</si>
  <si>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</si>
  <si>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</si>
  <si>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</si>
  <si>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</si>
  <si>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</si>
  <si>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</si>
  <si>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</si>
  <si>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</si>
  <si>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</si>
  <si>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</si>
  <si>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</si>
  <si>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</si>
  <si>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</si>
  <si>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</si>
  <si>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</si>
  <si>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</si>
  <si>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</si>
  <si>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</si>
  <si>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</si>
  <si>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</si>
  <si>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</si>
  <si>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</si>
  <si>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</si>
  <si>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</si>
  <si>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</si>
  <si>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</si>
  <si>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</si>
  <si>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</si>
  <si>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</si>
  <si>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</si>
  <si>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</si>
  <si>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</si>
  <si>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</si>
  <si>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</si>
  <si>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</si>
  <si>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</si>
  <si>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</si>
  <si>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</si>
  <si>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</si>
  <si>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</si>
  <si>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</si>
  <si>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</si>
  <si>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</si>
  <si>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</si>
  <si>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</si>
  <si>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</si>
  <si>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</si>
  <si>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</si>
  <si>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</si>
  <si>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</si>
  <si>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</si>
  <si>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</si>
  <si>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</si>
  <si>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</si>
  <si>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</si>
  <si>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</si>
  <si>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</si>
  <si>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</si>
  <si>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</si>
  <si>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</si>
  <si>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</si>
  <si>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</si>
  <si>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</si>
  <si>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</si>
  <si>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</si>
  <si>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</si>
  <si>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</si>
  <si>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</si>
  <si>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</si>
  <si>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</si>
  <si>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</si>
  <si>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</si>
  <si>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</si>
  <si>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</si>
  <si>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</si>
  <si>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</si>
  <si>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</si>
  <si>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</si>
  <si>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</si>
  <si>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</si>
  <si>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</si>
  <si>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</si>
  <si>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</si>
  <si>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</si>
  <si>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</si>
  <si>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</si>
  <si>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</si>
  <si>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</si>
  <si>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</si>
  <si>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</si>
  <si>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</si>
  <si>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</si>
  <si>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</si>
  <si>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</si>
  <si>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</si>
  <si>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</si>
  <si>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</si>
  <si>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</si>
  <si>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</si>
  <si>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</si>
  <si>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</si>
  <si>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</si>
  <si>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</si>
  <si>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</si>
  <si>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</si>
  <si>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</si>
  <si>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</si>
  <si>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</si>
  <si>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</si>
  <si>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</si>
  <si>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</si>
  <si>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</si>
  <si>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</si>
  <si>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</si>
  <si>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</si>
  <si>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</si>
  <si>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</si>
  <si>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</si>
  <si>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</si>
  <si>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</si>
  <si>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</si>
  <si>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</si>
  <si>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</si>
  <si>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</si>
  <si>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</si>
  <si>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</si>
  <si>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</si>
  <si>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</si>
  <si>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</si>
  <si>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</si>
  <si>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</si>
  <si>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</si>
  <si>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</si>
  <si>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</si>
  <si>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</si>
  <si>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</si>
  <si>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</si>
  <si>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</si>
  <si>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</si>
  <si>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</si>
  <si>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</si>
  <si>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</si>
  <si>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</si>
  <si>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</si>
  <si>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</si>
  <si>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</si>
  <si>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</si>
  <si>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</si>
  <si>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</si>
  <si>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</si>
  <si>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</si>
  <si>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</si>
  <si>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</si>
  <si>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</si>
  <si>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</si>
  <si>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</si>
  <si>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</si>
  <si>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</si>
  <si>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</si>
  <si>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</si>
  <si>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</si>
  <si>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</si>
  <si>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</si>
  <si>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</si>
  <si>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</si>
  <si>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</si>
  <si>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</si>
  <si>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</si>
  <si>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</si>
  <si>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</si>
  <si>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</si>
  <si>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</si>
  <si>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</si>
  <si>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</si>
  <si>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</si>
  <si>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</si>
  <si>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</si>
  <si>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</si>
  <si>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</si>
  <si>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</si>
  <si>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</si>
  <si>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</si>
  <si>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</si>
  <si>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</si>
  <si>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</si>
  <si>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</si>
  <si>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</si>
  <si>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</si>
  <si>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</si>
  <si>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</si>
  <si>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</si>
  <si>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</si>
  <si>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</si>
  <si>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</si>
  <si>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</si>
  <si>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</si>
  <si>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</si>
  <si>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</si>
  <si>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</si>
  <si>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</si>
  <si>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</si>
  <si>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</si>
  <si>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</si>
  <si>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</si>
  <si>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</si>
  <si>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</si>
  <si>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</si>
  <si>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</si>
  <si>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</si>
  <si>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</si>
  <si>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</si>
  <si>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</si>
  <si>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</si>
  <si>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</si>
  <si>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</si>
  <si>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</si>
  <si>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</si>
  <si>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</si>
  <si>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</si>
  <si>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</si>
  <si>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</si>
  <si>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</si>
  <si>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</si>
  <si>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</si>
  <si>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</si>
  <si>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</si>
  <si>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</si>
  <si>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</si>
  <si>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</si>
  <si>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</si>
  <si>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</si>
  <si>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</si>
  <si>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</si>
  <si>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</si>
  <si>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</si>
  <si>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</si>
  <si>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</si>
  <si>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</si>
  <si>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</si>
  <si>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</si>
  <si>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</si>
  <si>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</si>
  <si>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</si>
  <si>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</si>
  <si>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</si>
  <si>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</si>
  <si>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</si>
  <si>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</si>
  <si>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</si>
  <si>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</si>
  <si>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</si>
  <si>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</si>
  <si>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</si>
  <si>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</si>
  <si>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</si>
  <si>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</si>
  <si>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</si>
  <si>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</si>
  <si>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</si>
  <si>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</si>
  <si>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</si>
  <si>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</si>
  <si>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</si>
  <si>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</si>
  <si>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</si>
  <si>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</si>
  <si>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</si>
  <si>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</si>
  <si>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</si>
  <si>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</si>
  <si>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</si>
  <si>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</si>
  <si>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</si>
  <si>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</si>
  <si>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</si>
  <si>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</si>
  <si>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</si>
  <si>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</si>
  <si>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</si>
  <si>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</si>
  <si>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</si>
  <si>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</si>
  <si>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</si>
  <si>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</si>
  <si>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</si>
  <si>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</si>
  <si>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</si>
  <si>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</si>
  <si>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</si>
  <si>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</si>
  <si>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</si>
  <si>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</si>
  <si>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</si>
  <si>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</si>
  <si>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</si>
  <si>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</si>
  <si>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</si>
  <si>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</si>
  <si>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</si>
  <si>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</si>
  <si>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</si>
  <si>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</si>
  <si>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</si>
  <si>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</si>
  <si>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</si>
  <si>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</si>
  <si>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</si>
  <si>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</si>
  <si>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</si>
  <si>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</si>
  <si>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</si>
  <si>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</si>
  <si>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</si>
  <si>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</si>
  <si>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</si>
  <si>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</si>
  <si>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</si>
  <si>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</si>
  <si>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</si>
  <si>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</si>
  <si>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</si>
  <si>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</si>
  <si>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</si>
  <si>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</si>
  <si>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</si>
  <si>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</si>
  <si>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</si>
  <si>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</si>
  <si>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</si>
  <si>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</si>
  <si>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</si>
  <si>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</si>
  <si>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</si>
  <si>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</si>
  <si>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</si>
  <si>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</si>
  <si>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</si>
  <si>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</si>
  <si>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</si>
  <si>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</si>
  <si>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</si>
  <si>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</si>
  <si>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</si>
  <si>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</si>
  <si>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</si>
  <si>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</si>
  <si>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</si>
  <si>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</si>
  <si>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</si>
  <si>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</si>
  <si>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</si>
  <si>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</si>
  <si>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</si>
  <si>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</si>
  <si>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</si>
  <si>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</si>
  <si>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</si>
  <si>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</si>
  <si>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</si>
  <si>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</si>
  <si>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</si>
  <si>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</si>
  <si>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</si>
  <si>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</si>
  <si>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</si>
  <si>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</si>
  <si>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</si>
  <si>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</si>
  <si>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</si>
  <si>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</si>
  <si>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</si>
  <si>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</si>
  <si>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</si>
  <si>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</si>
  <si>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</si>
  <si>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</si>
  <si>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</si>
  <si>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</si>
  <si>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</si>
  <si>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</si>
  <si>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</si>
  <si>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</si>
  <si>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</si>
  <si>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</si>
  <si>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</si>
  <si>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</si>
  <si>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</si>
  <si>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</si>
  <si>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</si>
  <si>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</si>
  <si>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</si>
  <si>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</si>
  <si>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</si>
  <si>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</si>
  <si>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</si>
  <si>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</si>
  <si>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</si>
  <si>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</si>
  <si>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</si>
  <si>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</si>
  <si>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</si>
  <si>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</si>
  <si>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</si>
  <si>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</si>
  <si>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</si>
  <si>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</si>
  <si>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</si>
  <si>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</si>
  <si>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</si>
  <si>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</si>
  <si>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</si>
  <si>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</si>
  <si>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</si>
  <si>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</si>
  <si>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</si>
  <si>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</si>
  <si>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</si>
  <si>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</si>
  <si>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</si>
  <si>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</si>
  <si>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</si>
  <si>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</si>
  <si>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</si>
  <si>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</si>
  <si>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</si>
  <si>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</si>
  <si>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</si>
  <si>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</si>
  <si>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</si>
  <si>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</si>
  <si>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</si>
  <si>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</si>
  <si>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</si>
  <si>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</si>
  <si>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</si>
  <si>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</si>
  <si>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</si>
  <si>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</si>
  <si>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</si>
  <si>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</si>
  <si>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</si>
  <si>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</si>
  <si>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</si>
  <si>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</si>
  <si>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</si>
  <si>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</si>
  <si>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</si>
  <si>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</si>
  <si>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</si>
  <si>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</si>
  <si>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</si>
  <si>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</si>
  <si>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</si>
  <si>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</si>
  <si>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</si>
  <si>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</si>
  <si>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</si>
  <si>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</si>
  <si>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</si>
  <si>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</si>
  <si>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</si>
  <si>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</si>
  <si>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</si>
  <si>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</si>
  <si>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</si>
  <si>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</si>
  <si>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</si>
  <si>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</si>
  <si>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</si>
  <si>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</si>
  <si>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</si>
  <si>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</si>
  <si>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</si>
  <si>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</si>
  <si>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</si>
  <si>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</si>
  <si>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</si>
  <si>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</si>
  <si>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</si>
  <si>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</si>
  <si>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</si>
  <si>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</si>
  <si>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</si>
  <si>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</si>
  <si>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</si>
  <si>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</si>
  <si>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</si>
  <si>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</si>
  <si>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</si>
  <si>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</si>
  <si>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</si>
  <si>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</si>
  <si>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</si>
  <si>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</si>
  <si>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</si>
  <si>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</si>
  <si>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</si>
  <si>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</si>
  <si>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</si>
  <si>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</si>
  <si>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</si>
  <si>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</si>
  <si>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</si>
  <si>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</si>
  <si>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</si>
  <si>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</si>
  <si>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</si>
  <si>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</si>
  <si>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</si>
  <si>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</si>
  <si>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</si>
  <si>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</si>
  <si>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</si>
  <si>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</si>
  <si>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</si>
  <si>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</si>
  <si>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</si>
  <si>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</si>
  <si>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</si>
  <si>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</si>
  <si>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</si>
  <si>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</si>
  <si>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</si>
  <si>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</si>
  <si>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</si>
  <si>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</si>
  <si>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</si>
  <si>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</si>
  <si>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</si>
  <si>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</si>
  <si>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</si>
  <si>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</si>
  <si>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</si>
  <si>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</si>
  <si>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</si>
  <si>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</si>
  <si>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</si>
  <si>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</si>
  <si>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</si>
  <si>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</si>
  <si>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</si>
  <si>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</si>
  <si>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</si>
  <si>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</si>
  <si>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</si>
  <si>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</si>
  <si>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</si>
  <si>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</si>
  <si>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</si>
  <si>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</si>
  <si>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</si>
  <si>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</si>
  <si>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</si>
  <si>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</si>
  <si>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</si>
  <si>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</si>
  <si>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</si>
  <si>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</si>
  <si>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</si>
  <si>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</si>
  <si>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</si>
  <si>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</si>
  <si>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</si>
  <si>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</si>
  <si>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</si>
  <si>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</si>
  <si>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</si>
  <si>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</si>
  <si>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</si>
  <si>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</si>
  <si>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</si>
  <si>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</si>
  <si>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</si>
  <si>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</si>
  <si>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</si>
  <si>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</si>
  <si>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</si>
  <si>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</si>
  <si>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</si>
  <si>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</si>
  <si>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</si>
  <si>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</si>
  <si>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</si>
  <si>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</si>
  <si>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</si>
  <si>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</si>
  <si>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</si>
  <si>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</si>
  <si>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</si>
  <si>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</si>
  <si>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</si>
  <si>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</si>
  <si>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</si>
  <si>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</si>
  <si>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</si>
  <si>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</si>
  <si>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</si>
  <si>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</si>
  <si>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</si>
  <si>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</si>
  <si>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</si>
  <si>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</si>
  <si>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</si>
  <si>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</si>
  <si>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</si>
  <si>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</si>
  <si>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</si>
  <si>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</si>
  <si>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</si>
  <si>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</si>
  <si>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</si>
  <si>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</si>
  <si>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</si>
  <si>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</si>
  <si>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</si>
  <si>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</si>
  <si>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</si>
  <si>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</si>
  <si>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</si>
  <si>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</si>
  <si>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</si>
  <si>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</si>
  <si>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</si>
  <si>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</si>
  <si>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</si>
  <si>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</si>
  <si>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</si>
  <si>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</si>
  <si>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</si>
  <si>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</si>
  <si>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</si>
  <si>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</si>
  <si>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</si>
  <si>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</si>
  <si>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</si>
  <si>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</si>
  <si>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</si>
  <si>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</si>
  <si>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</si>
  <si>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</si>
  <si>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</si>
  <si>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</si>
  <si>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</si>
  <si>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</si>
  <si>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</si>
  <si>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</si>
  <si>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</si>
  <si>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</si>
  <si>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</si>
  <si>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</si>
  <si>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</si>
  <si>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</si>
  <si>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</si>
  <si>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</si>
  <si>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</si>
  <si>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</si>
  <si>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</si>
  <si>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</si>
  <si>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</si>
  <si>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</si>
  <si>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</si>
  <si>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</si>
  <si>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</si>
  <si>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</si>
  <si>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</si>
  <si>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</si>
  <si>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</si>
  <si>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</si>
  <si>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</si>
  <si>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</si>
  <si>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</si>
  <si>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</si>
  <si>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</si>
  <si>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</si>
  <si>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</si>
  <si>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</si>
  <si>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</si>
  <si>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</si>
  <si>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</si>
  <si>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</si>
  <si>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</si>
  <si>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</si>
  <si>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</si>
  <si>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</si>
  <si>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</si>
  <si>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</si>
  <si>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</si>
  <si>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</si>
  <si>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</si>
  <si>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</si>
  <si>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</si>
  <si>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</si>
  <si>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</si>
  <si>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</si>
  <si>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</si>
  <si>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</si>
  <si>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</si>
  <si>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</si>
  <si>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</si>
  <si>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</si>
  <si>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</si>
  <si>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</si>
  <si>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</si>
  <si>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</si>
  <si>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</si>
  <si>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</si>
  <si>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</si>
  <si>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</si>
  <si>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</si>
  <si>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</si>
  <si>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</si>
  <si>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</si>
  <si>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</si>
  <si>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</si>
  <si>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</si>
  <si>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</si>
  <si>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</si>
  <si>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</si>
  <si>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</si>
  <si>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</si>
  <si>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</si>
  <si>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</si>
  <si>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</si>
  <si>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</si>
  <si>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</si>
  <si>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</si>
  <si>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</si>
  <si>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</si>
  <si>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</si>
  <si>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</si>
  <si>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</si>
  <si>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</si>
  <si>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</si>
  <si>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</si>
  <si>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</si>
  <si>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</si>
  <si>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</si>
  <si>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</si>
  <si>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</si>
  <si>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</si>
  <si>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</si>
  <si>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</si>
  <si>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</si>
  <si>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</si>
  <si>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</si>
  <si>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</si>
  <si>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</si>
  <si>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</si>
  <si>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</si>
  <si>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</si>
  <si>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</si>
  <si>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</si>
  <si>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</si>
  <si>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</si>
  <si>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</si>
  <si>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</si>
  <si>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</si>
  <si>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</si>
  <si>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</si>
  <si>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</si>
  <si>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</si>
  <si>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</si>
  <si>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</si>
  <si>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</si>
  <si>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</si>
  <si>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</si>
  <si>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</si>
  <si>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</si>
  <si>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</si>
  <si>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</si>
  <si>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</si>
  <si>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</si>
  <si>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</si>
  <si>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</si>
  <si>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</si>
  <si>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</si>
  <si>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</si>
  <si>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</si>
  <si>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</si>
  <si>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</si>
  <si>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</si>
  <si>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</si>
  <si>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</si>
  <si>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</si>
  <si>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</si>
  <si>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</si>
  <si>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</si>
  <si>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</si>
  <si>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</si>
  <si>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</si>
  <si>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</si>
  <si>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</si>
  <si>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</si>
  <si>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</si>
  <si>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</si>
  <si>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</si>
  <si>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</si>
  <si>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</si>
  <si>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</si>
  <si>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</si>
  <si>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</si>
  <si>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</si>
  <si>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</si>
  <si>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</si>
  <si>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</si>
  <si>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</si>
  <si>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</si>
  <si>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</si>
  <si>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</si>
  <si>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</si>
  <si>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</si>
  <si>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</si>
  <si>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</si>
  <si>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</si>
  <si>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</si>
  <si>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</si>
  <si>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</si>
  <si>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</si>
  <si>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</si>
  <si>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</si>
  <si>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</si>
  <si>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</si>
  <si>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</si>
  <si>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</si>
  <si>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</si>
  <si>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</si>
  <si>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</si>
  <si>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</si>
  <si>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</si>
  <si>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</si>
  <si>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</si>
  <si>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</si>
  <si>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</si>
  <si>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</si>
  <si>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</si>
  <si>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</si>
  <si>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</si>
  <si>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</si>
  <si>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</si>
  <si>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</si>
  <si>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</si>
  <si>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</si>
  <si>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</si>
  <si>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</si>
  <si>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</si>
  <si>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</si>
  <si>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</si>
  <si>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</si>
  <si>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</si>
  <si>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</si>
  <si>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</si>
  <si>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</si>
  <si>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</si>
  <si>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</si>
  <si>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</si>
  <si>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</si>
  <si>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</si>
  <si>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</si>
  <si>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</si>
  <si>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</si>
  <si>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</si>
  <si>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</si>
  <si>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</si>
  <si>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</si>
  <si>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</si>
  <si>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</si>
  <si>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</si>
  <si>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</si>
  <si>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</si>
  <si>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</si>
  <si>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</si>
  <si>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</si>
  <si>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</si>
  <si>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</si>
  <si>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</si>
  <si>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</si>
  <si>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</si>
  <si>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</si>
  <si>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</si>
  <si>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</si>
  <si>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</si>
  <si>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</si>
  <si>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</si>
  <si>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</si>
  <si>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</si>
  <si>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</si>
  <si>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</si>
  <si>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</si>
  <si>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</si>
  <si>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</si>
  <si>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</si>
  <si>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</si>
  <si>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</si>
  <si>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</si>
  <si>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</si>
  <si>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</si>
  <si>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</si>
  <si>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</si>
  <si>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</si>
  <si>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</si>
  <si>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</si>
  <si>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</si>
  <si>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</si>
  <si>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</si>
  <si>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</si>
  <si>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</si>
  <si>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</si>
  <si>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</si>
  <si>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</si>
  <si>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</si>
  <si>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</si>
  <si>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</si>
  <si>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</si>
  <si>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</si>
  <si>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</si>
  <si>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</si>
  <si>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</si>
  <si>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</si>
  <si>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</si>
  <si>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</si>
  <si>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</si>
  <si>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</si>
  <si>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</si>
  <si>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</si>
  <si>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</si>
  <si>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</si>
  <si>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</si>
  <si>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</si>
  <si>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</si>
  <si>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</si>
  <si>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</si>
  <si>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</si>
  <si>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</si>
  <si>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</si>
  <si>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</si>
  <si>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</si>
  <si>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</si>
  <si>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</si>
  <si>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</si>
  <si>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</si>
  <si>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</si>
  <si>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</si>
  <si>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</si>
  <si>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</si>
  <si>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</si>
  <si>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</si>
  <si>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</si>
  <si>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</si>
  <si>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</si>
  <si>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</si>
  <si>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</si>
  <si>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</si>
  <si>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</si>
  <si>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</si>
  <si>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</si>
  <si>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</si>
  <si>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</si>
  <si>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</si>
  <si>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</si>
  <si>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</si>
  <si>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</si>
  <si>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</si>
  <si>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</si>
  <si>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</si>
  <si>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</si>
  <si>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</si>
  <si>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</si>
  <si>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</si>
  <si>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</si>
  <si>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</si>
  <si>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</si>
  <si>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</si>
  <si>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</si>
  <si>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</si>
  <si>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</si>
  <si>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</si>
  <si>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</si>
  <si>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</si>
  <si>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</si>
  <si>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</si>
  <si>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</si>
  <si>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</si>
  <si>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</si>
  <si>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</si>
  <si>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</si>
  <si>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</si>
  <si>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</si>
  <si>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</si>
  <si>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</si>
  <si>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</si>
  <si>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</si>
  <si>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</si>
  <si>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</si>
  <si>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</si>
  <si>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</si>
  <si>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</si>
  <si>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</si>
  <si>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</si>
  <si>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</si>
  <si>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</si>
  <si>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</si>
  <si>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</si>
  <si>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</si>
  <si>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</si>
  <si>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</si>
  <si>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</si>
  <si>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</si>
  <si>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</si>
  <si>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</si>
  <si>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</si>
  <si>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</si>
  <si>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</si>
  <si>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</si>
  <si>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</si>
  <si>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</si>
  <si>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</si>
  <si>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</si>
  <si>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</si>
  <si>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</si>
  <si>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</si>
  <si>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</si>
  <si>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</si>
  <si>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</si>
  <si>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</si>
  <si>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</si>
  <si>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</si>
  <si>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</si>
  <si>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</si>
  <si>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</si>
  <si>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</si>
  <si>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</si>
  <si>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</si>
  <si>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</si>
  <si>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</si>
  <si>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</si>
  <si>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</si>
  <si>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</si>
  <si>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</si>
  <si>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</si>
  <si>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</si>
  <si>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</si>
  <si>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</si>
  <si>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</si>
  <si>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</si>
  <si>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</si>
  <si>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</si>
  <si>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</si>
  <si>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</si>
  <si>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</si>
  <si>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</si>
  <si>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</si>
  <si>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</si>
  <si>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</si>
  <si>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</si>
  <si>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</si>
  <si>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</si>
  <si>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</si>
  <si>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</si>
  <si>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</si>
  <si>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</si>
  <si>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</si>
  <si>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</si>
  <si>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</si>
  <si>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</si>
  <si>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</si>
  <si>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</si>
  <si>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</si>
  <si>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</si>
  <si>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</si>
  <si>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</si>
  <si>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</si>
  <si>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</si>
  <si>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</si>
  <si>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</si>
  <si>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</si>
  <si>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</si>
  <si>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</si>
  <si>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</si>
  <si>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</si>
  <si>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</si>
  <si>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</si>
  <si>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</si>
  <si>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</si>
  <si>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</si>
  <si>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</si>
  <si>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</si>
  <si>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</si>
  <si>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</si>
  <si>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</si>
  <si>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</si>
  <si>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</si>
  <si>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</si>
  <si>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</si>
  <si>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</si>
  <si>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</si>
  <si>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</si>
  <si>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</si>
  <si>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</si>
  <si>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</si>
  <si>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</si>
  <si>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</si>
  <si>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</si>
  <si>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</si>
  <si>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</si>
  <si>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</si>
  <si>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</si>
  <si>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</si>
  <si>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</si>
  <si>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</si>
  <si>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</si>
  <si>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</si>
  <si>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</si>
  <si>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</si>
  <si>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</si>
  <si>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</si>
  <si>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</si>
  <si>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</si>
  <si>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</si>
  <si>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</si>
  <si>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</si>
  <si>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</si>
  <si>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</si>
  <si>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</si>
  <si>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</si>
  <si>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</si>
  <si>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</si>
  <si>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</si>
  <si>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</si>
  <si>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</si>
  <si>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</si>
  <si>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</si>
  <si>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</si>
  <si>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</si>
  <si>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</si>
  <si>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</si>
  <si>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</si>
  <si>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</si>
  <si>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</si>
  <si>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</si>
  <si>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</si>
  <si>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</si>
  <si>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</si>
  <si>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</si>
  <si>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</si>
  <si>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</si>
  <si>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</si>
  <si>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</si>
  <si>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</si>
  <si>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</si>
  <si>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</si>
  <si>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</si>
  <si>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</si>
  <si>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</si>
  <si>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</si>
  <si>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</si>
  <si>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</si>
  <si>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</si>
  <si>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</si>
  <si>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</si>
  <si>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</si>
  <si>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</si>
  <si>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</si>
  <si>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</si>
  <si>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</si>
  <si>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</si>
  <si>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</si>
  <si>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</si>
  <si>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</si>
  <si>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</si>
  <si>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</si>
  <si>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</si>
  <si>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</si>
  <si>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</si>
  <si>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</si>
  <si>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</si>
  <si>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</si>
  <si>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</si>
  <si>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</si>
  <si>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</si>
  <si>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</si>
  <si>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</si>
  <si>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</si>
  <si>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</si>
  <si>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</si>
  <si>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</si>
  <si>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</si>
  <si>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</si>
  <si>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</si>
  <si>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</si>
  <si>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</si>
  <si>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</si>
  <si>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</si>
  <si>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</si>
  <si>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</si>
  <si>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</si>
  <si>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</si>
  <si>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</si>
  <si>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</si>
  <si>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</si>
  <si>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</si>
  <si>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</si>
  <si>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</si>
  <si>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</si>
  <si>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</si>
  <si>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</si>
  <si>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</si>
  <si>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</si>
  <si>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</si>
  <si>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</si>
  <si>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</si>
  <si>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</si>
  <si>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</si>
  <si>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</si>
  <si>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</si>
  <si>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</si>
  <si>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</si>
  <si>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</si>
  <si>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</si>
  <si>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</si>
  <si>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</si>
  <si>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</si>
  <si>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</si>
  <si>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</si>
  <si>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</si>
  <si>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</si>
  <si>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</si>
  <si>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</si>
  <si>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</si>
  <si>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</si>
  <si>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</si>
  <si>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</si>
  <si>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</si>
  <si>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</si>
  <si>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</si>
  <si>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</si>
  <si>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</si>
  <si>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</si>
  <si>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</si>
  <si>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</si>
  <si>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</si>
  <si>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</si>
  <si>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</si>
  <si>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</si>
  <si>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</si>
  <si>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</si>
  <si>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</si>
  <si>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</si>
  <si>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</si>
  <si>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</si>
  <si>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</si>
  <si>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</si>
  <si>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</si>
  <si>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</si>
  <si>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</si>
  <si>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</si>
  <si>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</si>
  <si>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</si>
  <si>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</si>
  <si>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</si>
  <si>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</si>
  <si>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</si>
  <si>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</si>
  <si>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</si>
  <si>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</si>
  <si>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</si>
  <si>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</si>
  <si>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</si>
  <si>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</si>
  <si>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</si>
  <si>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</si>
  <si>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</si>
  <si>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</si>
  <si>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</si>
  <si>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</si>
  <si>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</si>
  <si>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</si>
  <si>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</si>
  <si>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</si>
  <si>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</si>
  <si>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</si>
  <si>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</si>
  <si>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</si>
  <si>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</si>
  <si>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</si>
  <si>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</si>
  <si>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</si>
  <si>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</si>
  <si>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</si>
  <si>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</si>
  <si>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</si>
  <si>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</si>
  <si>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</si>
  <si>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</si>
  <si>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</si>
  <si>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</si>
  <si>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</si>
  <si>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</si>
  <si>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</si>
  <si>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</si>
  <si>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</si>
  <si>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</si>
  <si>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</si>
  <si>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</si>
  <si>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</si>
  <si>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</si>
  <si>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</si>
  <si>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</si>
  <si>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</si>
  <si>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</si>
  <si>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</si>
  <si>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</si>
  <si>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</si>
  <si>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</si>
  <si>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</si>
  <si>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</si>
  <si>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</si>
  <si>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</si>
  <si>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</si>
  <si>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</si>
  <si>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</si>
  <si>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</si>
  <si>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</si>
  <si>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</si>
  <si>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</si>
  <si>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</si>
  <si>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</si>
  <si>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</si>
  <si>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</si>
  <si>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</si>
  <si>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</si>
  <si>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</si>
  <si>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</si>
  <si>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</si>
  <si>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</si>
  <si>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</si>
  <si>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</si>
  <si>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</si>
  <si>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</si>
  <si>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</si>
  <si>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</si>
  <si>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</si>
  <si>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</si>
  <si>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</si>
  <si>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</si>
  <si>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</si>
  <si>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</si>
  <si>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</si>
  <si>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</si>
  <si>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</si>
  <si>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</si>
  <si>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</si>
  <si>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</si>
  <si>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</si>
  <si>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</si>
  <si>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</si>
  <si>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</si>
  <si>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</si>
  <si>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</si>
  <si>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</si>
  <si>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</si>
  <si>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</si>
  <si>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</si>
  <si>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</si>
  <si>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</si>
  <si>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</si>
  <si>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</si>
  <si>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</si>
  <si>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</si>
  <si>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</si>
  <si>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</si>
  <si>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</si>
  <si>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</si>
  <si>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</si>
  <si>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</si>
  <si>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</si>
  <si>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</si>
  <si>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</si>
  <si>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</si>
  <si>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</si>
  <si>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</si>
  <si>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</si>
  <si>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</si>
  <si>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</si>
  <si>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</si>
  <si>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</si>
  <si>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</si>
  <si>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</si>
  <si>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</si>
  <si>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</si>
  <si>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</si>
  <si>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</si>
  <si>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</si>
  <si>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</si>
  <si>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</si>
  <si>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</si>
  <si>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</si>
  <si>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</si>
  <si>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</si>
  <si>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</si>
  <si>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</si>
  <si>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</si>
  <si>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</si>
  <si>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</si>
  <si>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</si>
  <si>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</si>
  <si>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</si>
  <si>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</si>
  <si>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</si>
  <si>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</si>
  <si>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</si>
  <si>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</si>
  <si>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</si>
  <si>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</si>
  <si>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</si>
  <si>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</si>
  <si>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</si>
  <si>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</si>
  <si>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</si>
  <si>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</si>
  <si>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</si>
  <si>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</si>
  <si>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</si>
  <si>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</si>
  <si>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</si>
  <si>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</si>
  <si>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</si>
  <si>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</si>
  <si>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</si>
  <si>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</si>
  <si>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</si>
  <si>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</si>
  <si>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</si>
  <si>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</si>
  <si>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</si>
  <si>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</si>
  <si>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</si>
  <si>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</si>
  <si>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</si>
  <si>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</si>
  <si>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</si>
  <si>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</si>
  <si>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</si>
  <si>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</si>
  <si>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</si>
  <si>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</si>
  <si>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</si>
  <si>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</si>
  <si>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</si>
  <si>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</si>
  <si>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</si>
  <si>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</si>
  <si>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</si>
  <si>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</si>
  <si>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</si>
  <si>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</si>
  <si>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</si>
  <si>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</si>
  <si>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</si>
  <si>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</si>
  <si>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</si>
  <si>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</si>
  <si>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</si>
  <si>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</si>
  <si>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</si>
  <si>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</si>
  <si>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</si>
  <si>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</si>
  <si>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</si>
  <si>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</si>
  <si>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</si>
  <si>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</si>
  <si>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</si>
  <si>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</si>
  <si>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</si>
  <si>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</si>
  <si>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</si>
  <si>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</si>
  <si>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</si>
  <si>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</si>
  <si>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</si>
  <si>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</si>
  <si>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</si>
  <si>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</si>
  <si>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</si>
  <si>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</si>
  <si>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</si>
  <si>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</si>
  <si>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</si>
  <si>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</si>
  <si>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</si>
  <si>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</si>
  <si>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</si>
  <si>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</si>
  <si>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</si>
  <si>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</si>
  <si>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</si>
  <si>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</si>
  <si>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</si>
  <si>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</si>
  <si>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</si>
  <si>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</si>
  <si>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</si>
  <si>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</si>
  <si>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</si>
  <si>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</si>
  <si>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</si>
  <si>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</si>
  <si>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</si>
  <si>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</si>
  <si>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</si>
  <si>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</si>
  <si>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</si>
  <si>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</si>
  <si>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</si>
  <si>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</si>
  <si>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</si>
  <si>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</si>
  <si>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</si>
  <si>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</si>
  <si>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</si>
  <si>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</si>
  <si>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</si>
  <si>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</si>
  <si>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</si>
  <si>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</si>
  <si>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</si>
  <si>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</si>
  <si>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</si>
  <si>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</si>
  <si>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</si>
  <si>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</si>
  <si>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</si>
  <si>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</si>
  <si>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</si>
  <si>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</si>
  <si>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</si>
  <si>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</si>
  <si>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</si>
  <si>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</si>
  <si>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</si>
  <si>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</si>
  <si>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</si>
  <si>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</si>
  <si>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</si>
  <si>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</si>
  <si>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</si>
  <si>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</si>
  <si>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</si>
  <si>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</si>
  <si>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</si>
  <si>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</si>
  <si>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</si>
  <si>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</si>
  <si>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</si>
  <si>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</si>
  <si>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</si>
  <si>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</si>
  <si>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</si>
  <si>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</si>
  <si>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</si>
  <si>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</si>
  <si>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</si>
  <si>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</si>
  <si>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</si>
  <si>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</si>
  <si>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</si>
  <si>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</si>
  <si>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</si>
  <si>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</si>
  <si>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</si>
  <si>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</si>
  <si>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</si>
  <si>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</si>
  <si>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</si>
  <si>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</si>
  <si>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</si>
  <si>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</si>
  <si>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</si>
  <si>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</si>
  <si>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</si>
  <si>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</si>
  <si>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</si>
  <si>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</si>
  <si>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</si>
  <si>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</si>
  <si>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</si>
  <si>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</si>
  <si>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</si>
  <si>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</si>
  <si>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</si>
  <si>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</si>
  <si>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</si>
  <si>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</si>
  <si>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</si>
  <si>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</si>
  <si>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</si>
  <si>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</si>
  <si>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</si>
  <si>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</si>
  <si>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</si>
  <si>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</si>
  <si>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</si>
  <si>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</si>
  <si>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</si>
  <si>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</si>
  <si>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</si>
  <si>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</si>
  <si>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</si>
  <si>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</si>
  <si>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</si>
  <si>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</si>
  <si>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</si>
  <si>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</si>
  <si>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</si>
  <si>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</si>
  <si>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</si>
  <si>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</si>
  <si>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</si>
  <si>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</si>
  <si>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</si>
  <si>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</si>
  <si>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</si>
  <si>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</si>
  <si>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</si>
  <si>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</si>
  <si>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</si>
  <si>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</si>
  <si>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</si>
  <si>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</si>
  <si>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</si>
  <si>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</si>
  <si>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</si>
  <si>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</si>
  <si>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</si>
  <si>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</si>
  <si>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</si>
  <si>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</si>
  <si>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</si>
  <si>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</si>
  <si>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</si>
  <si>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</si>
  <si>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</si>
  <si>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</si>
  <si>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</si>
  <si>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</si>
  <si>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</si>
  <si>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</si>
  <si>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</si>
  <si>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</si>
  <si>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</si>
  <si>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</si>
  <si>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</si>
  <si>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</si>
  <si>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</si>
  <si>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</si>
  <si>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</si>
  <si>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</si>
  <si>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</si>
  <si>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</si>
  <si>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</si>
  <si>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</si>
  <si>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</si>
  <si>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</si>
  <si>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</si>
  <si>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</si>
  <si>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</si>
  <si>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</si>
  <si>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</si>
  <si>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</si>
  <si>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</si>
  <si>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</si>
  <si>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</si>
  <si>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</si>
  <si>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</si>
  <si>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</si>
  <si>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</si>
  <si>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</si>
  <si>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</si>
  <si>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</si>
  <si>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</si>
  <si>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</si>
  <si>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</si>
  <si>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</si>
  <si>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</si>
  <si>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</si>
  <si>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</si>
  <si>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</si>
  <si>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</si>
  <si>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</si>
  <si>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</si>
  <si>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</si>
  <si>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</si>
  <si>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</si>
  <si>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</si>
  <si>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</si>
  <si>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</si>
  <si>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</si>
  <si>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</si>
  <si>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</si>
  <si>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</si>
  <si>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</si>
  <si>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</si>
  <si>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</si>
  <si>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</si>
  <si>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</si>
  <si>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</si>
  <si>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</si>
  <si>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</si>
  <si>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</si>
  <si>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</si>
  <si>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</si>
  <si>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</si>
  <si>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</si>
  <si>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</si>
  <si>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</si>
  <si>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</si>
  <si>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</si>
  <si>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</si>
  <si>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</si>
  <si>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</si>
  <si>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</si>
  <si>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</si>
  <si>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</si>
  <si>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</si>
  <si>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</si>
  <si>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</si>
  <si>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</si>
  <si>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</si>
  <si>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</si>
  <si>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</si>
  <si>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</si>
  <si>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</si>
  <si>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</si>
  <si>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</si>
  <si>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</si>
  <si>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</si>
  <si>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</si>
  <si>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</si>
  <si>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</si>
  <si>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</si>
  <si>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</si>
  <si>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</si>
  <si>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</si>
  <si>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</si>
  <si>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</si>
  <si>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</si>
  <si>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</si>
  <si>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</si>
  <si>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</si>
  <si>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</si>
  <si>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</si>
  <si>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</si>
  <si>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</si>
  <si>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</si>
  <si>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</si>
  <si>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</si>
  <si>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</si>
  <si>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</si>
  <si>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</si>
  <si>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</si>
  <si>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</si>
  <si>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</si>
  <si>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</si>
  <si>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</si>
  <si>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</si>
  <si>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</si>
  <si>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</si>
  <si>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</si>
  <si>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</si>
  <si>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</si>
  <si>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</si>
  <si>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</si>
  <si>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</si>
  <si>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</si>
  <si>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</si>
  <si>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</si>
  <si>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</si>
  <si>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</si>
  <si>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</si>
  <si>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</si>
  <si>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</si>
  <si>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</si>
  <si>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</si>
  <si>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</si>
  <si>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</si>
  <si>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</si>
  <si>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</si>
  <si>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</si>
  <si>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</si>
  <si>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</si>
  <si>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</si>
  <si>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</si>
  <si>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</si>
  <si>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</si>
  <si>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</si>
  <si>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</si>
  <si>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</si>
  <si>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</si>
  <si>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</si>
  <si>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</si>
  <si>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</si>
  <si>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</si>
  <si>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</si>
  <si>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</si>
  <si>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</si>
  <si>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</si>
  <si>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</si>
  <si>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</si>
  <si>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</si>
  <si>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</si>
  <si>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</si>
  <si>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</si>
  <si>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</si>
  <si>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</si>
  <si>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</si>
  <si>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</si>
  <si>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</si>
  <si>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</si>
  <si>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</si>
  <si>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</si>
  <si>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</si>
  <si>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</si>
  <si>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</si>
  <si>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</si>
  <si>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</si>
  <si>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</si>
  <si>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</si>
  <si>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</si>
  <si>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</si>
  <si>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</si>
  <si>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</si>
  <si>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</si>
  <si>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</si>
  <si>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</si>
  <si>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</si>
  <si>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</si>
  <si>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</si>
  <si>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</si>
  <si>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</si>
  <si>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</si>
  <si>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</si>
  <si>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</si>
  <si>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</si>
  <si>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</si>
  <si>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</si>
  <si>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</si>
  <si>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</si>
  <si>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</si>
  <si>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</si>
  <si>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</si>
  <si>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</si>
  <si>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</si>
  <si>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</si>
  <si>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</si>
  <si>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</si>
  <si>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</si>
  <si>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</si>
  <si>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</si>
  <si>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</si>
  <si>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</si>
  <si>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</si>
  <si>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</si>
  <si>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</si>
  <si>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</si>
  <si>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</si>
  <si>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</si>
  <si>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</si>
  <si>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</si>
  <si>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</si>
  <si>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</si>
  <si>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</si>
  <si>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</si>
  <si>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</si>
  <si>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</si>
  <si>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</si>
  <si>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</si>
  <si>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</si>
  <si>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</si>
  <si>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</si>
  <si>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</si>
  <si>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</si>
  <si>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</si>
  <si>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</si>
  <si>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</si>
  <si>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</si>
  <si>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</si>
  <si>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</si>
  <si>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</si>
  <si>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</si>
  <si>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</si>
  <si>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</si>
  <si>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</si>
  <si>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</si>
  <si>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</si>
  <si>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</si>
  <si>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</si>
  <si>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</si>
  <si>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</si>
  <si>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</si>
  <si>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</si>
  <si>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</si>
  <si>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</si>
  <si>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</si>
  <si>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</si>
  <si>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</si>
  <si>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</si>
  <si>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</si>
  <si>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</si>
  <si>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</si>
  <si>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</si>
  <si>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</si>
  <si>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</si>
  <si>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</si>
  <si>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</si>
  <si>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</si>
  <si>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</si>
  <si>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</si>
  <si>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</si>
  <si>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</si>
  <si>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</si>
  <si>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</si>
  <si>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</si>
  <si>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</si>
  <si>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</si>
  <si>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</si>
  <si>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</si>
  <si>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</si>
  <si>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</si>
  <si>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</si>
  <si>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</si>
  <si>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</si>
  <si>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</si>
  <si>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</si>
  <si>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</si>
  <si>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</si>
  <si>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</si>
  <si>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</si>
  <si>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</si>
  <si>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</si>
  <si>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</si>
  <si>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</si>
  <si>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</si>
  <si>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</si>
  <si>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</si>
  <si>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</si>
  <si>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</si>
  <si>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</si>
  <si>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</si>
  <si>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</si>
  <si>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</si>
  <si>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</si>
  <si>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</si>
  <si>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</si>
  <si>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</si>
  <si>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</si>
  <si>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</si>
  <si>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</si>
  <si>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</si>
  <si>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</si>
  <si>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</si>
  <si>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</si>
  <si>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</si>
  <si>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</si>
  <si>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</si>
  <si>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</si>
  <si>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</si>
  <si>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</si>
  <si>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</si>
  <si>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</si>
  <si>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</si>
  <si>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</si>
  <si>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</si>
  <si>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</si>
  <si>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</si>
  <si>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</si>
  <si>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</si>
  <si>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</si>
  <si>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</si>
  <si>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</si>
  <si>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</si>
  <si>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</si>
  <si>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</si>
  <si>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</si>
  <si>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</si>
  <si>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</si>
  <si>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</si>
  <si>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</si>
  <si>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</si>
  <si>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</si>
  <si>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</si>
  <si>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</si>
  <si>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</si>
  <si>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</si>
  <si>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</si>
  <si>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</si>
  <si>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</si>
  <si>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</si>
  <si>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</si>
  <si>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</si>
  <si>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</si>
  <si>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</si>
  <si>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</si>
  <si>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</si>
  <si>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</si>
  <si>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</si>
  <si>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</si>
  <si>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</si>
  <si>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</si>
  <si>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</si>
  <si>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</si>
  <si>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</si>
  <si>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</si>
  <si>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</si>
  <si>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</si>
  <si>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</si>
  <si>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</si>
  <si>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</si>
  <si>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</si>
  <si>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</si>
  <si>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</si>
  <si>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</si>
  <si>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</si>
  <si>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</si>
  <si>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</si>
  <si>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</si>
  <si>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</si>
  <si>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</si>
  <si>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</si>
  <si>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</si>
  <si>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</si>
  <si>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</si>
  <si>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</si>
  <si>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</si>
  <si>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</si>
  <si>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</si>
  <si>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</si>
  <si>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</si>
  <si>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</si>
  <si>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</si>
  <si>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</si>
  <si>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</si>
  <si>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</si>
  <si>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</si>
  <si>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</si>
  <si>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</si>
  <si>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</si>
  <si>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</si>
  <si>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</si>
  <si>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</si>
  <si>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</si>
  <si>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</si>
  <si>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</si>
  <si>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</si>
  <si>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</si>
  <si>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</si>
  <si>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</si>
  <si>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</si>
  <si>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</si>
  <si>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</si>
  <si>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</si>
  <si>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</si>
  <si>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</si>
  <si>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</si>
  <si>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</si>
  <si>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</si>
  <si>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</si>
  <si>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</si>
  <si>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</si>
  <si>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</si>
  <si>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</si>
  <si>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</si>
  <si>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</si>
  <si>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</si>
  <si>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</si>
  <si>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</si>
  <si>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</si>
  <si>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</si>
  <si>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</si>
  <si>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</si>
  <si>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</si>
  <si>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</si>
  <si>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</si>
  <si>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</si>
  <si>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</si>
  <si>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</si>
  <si>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</si>
  <si>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</si>
  <si>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</si>
  <si>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</si>
  <si>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</si>
  <si>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</si>
  <si>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</si>
  <si>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</si>
  <si>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</si>
  <si>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</si>
  <si>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</si>
  <si>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</si>
  <si>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</si>
  <si>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</si>
  <si>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</si>
  <si>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</si>
  <si>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</si>
  <si>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</si>
  <si>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</si>
  <si>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</si>
  <si>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</si>
  <si>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</si>
  <si>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</si>
  <si>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</si>
  <si>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</si>
  <si>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</si>
  <si>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</si>
  <si>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</si>
  <si>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</si>
  <si>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</si>
  <si>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</si>
  <si>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</si>
  <si>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</si>
  <si>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</si>
  <si>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</si>
  <si>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</si>
  <si>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</si>
  <si>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</si>
  <si>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</si>
  <si>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</si>
  <si>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</si>
  <si>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</si>
  <si>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</si>
  <si>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</si>
  <si>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</si>
  <si>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</si>
  <si>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</si>
  <si>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</si>
  <si>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</si>
  <si>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</si>
  <si>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</si>
  <si>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</si>
  <si>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</si>
  <si>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</si>
  <si>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</si>
  <si>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</si>
  <si>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</si>
  <si>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</si>
  <si>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</si>
  <si>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</si>
  <si>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</si>
  <si>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</si>
  <si>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</si>
  <si>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</si>
  <si>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</si>
  <si>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</si>
  <si>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</si>
  <si>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</si>
  <si>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</si>
  <si>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</si>
  <si>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</si>
  <si>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</si>
  <si>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</si>
  <si>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</si>
  <si>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</si>
  <si>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</si>
  <si>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</si>
  <si>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</si>
  <si>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</si>
  <si>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</si>
  <si>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</si>
  <si>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</si>
  <si>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</si>
  <si>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</si>
  <si>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</si>
  <si>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</si>
  <si>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</si>
  <si>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</si>
  <si>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</si>
  <si>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</si>
  <si>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</si>
  <si>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</si>
  <si>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</si>
  <si>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</si>
  <si>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</si>
  <si>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</si>
  <si>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</si>
  <si>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</si>
  <si>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</si>
  <si>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</si>
  <si>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</si>
  <si>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</si>
  <si>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</si>
  <si>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</si>
  <si>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</si>
  <si>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</si>
  <si>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</si>
  <si>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</si>
  <si>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</si>
  <si>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</si>
  <si>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</si>
  <si>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</si>
  <si>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</si>
  <si>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</si>
  <si>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</si>
  <si>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</si>
  <si>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</si>
  <si>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</si>
  <si>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</si>
  <si>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</si>
  <si>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</si>
  <si>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</si>
  <si>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</si>
  <si>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</si>
  <si>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</si>
  <si>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</si>
  <si>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</si>
  <si>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</si>
  <si>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</si>
  <si>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</si>
  <si>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</si>
  <si>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</si>
  <si>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</si>
  <si>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</si>
  <si>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</si>
  <si>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</si>
  <si>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</si>
  <si>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</si>
  <si>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</si>
  <si>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</si>
  <si>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</si>
  <si>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</si>
  <si>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</si>
  <si>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</si>
  <si>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</si>
  <si>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</si>
  <si>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</si>
  <si>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</si>
  <si>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</si>
  <si>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</si>
  <si>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</si>
  <si>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</si>
  <si>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</si>
  <si>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</si>
  <si>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</si>
  <si>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</si>
  <si>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</si>
  <si>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</si>
  <si>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</si>
  <si>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</si>
  <si>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</si>
  <si>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</si>
  <si>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</si>
  <si>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</si>
  <si>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</si>
  <si>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</si>
  <si>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</si>
  <si>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</si>
  <si>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</si>
  <si>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</si>
  <si>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</si>
  <si>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</si>
  <si>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</si>
  <si>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</si>
  <si>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</si>
  <si>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</si>
  <si>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</si>
  <si>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</si>
  <si>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</si>
  <si>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</si>
  <si>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</si>
  <si>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</si>
  <si>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</si>
  <si>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</si>
  <si>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</si>
  <si>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</si>
  <si>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</si>
  <si>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</si>
  <si>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</si>
  <si>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</si>
  <si>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</si>
  <si>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</si>
  <si>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</si>
  <si>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</si>
  <si>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</si>
  <si>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</si>
  <si>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</si>
  <si>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</si>
  <si>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</si>
  <si>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</si>
  <si>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</si>
  <si>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</si>
  <si>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</si>
  <si>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</si>
  <si>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</si>
  <si>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</si>
  <si>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</si>
  <si>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</si>
  <si>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</si>
  <si>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</si>
  <si>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</si>
  <si>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</si>
  <si>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</si>
  <si>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</si>
  <si>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</si>
  <si>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</si>
  <si>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</si>
  <si>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</si>
  <si>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</si>
  <si>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</si>
  <si>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</si>
  <si>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</si>
  <si>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</si>
  <si>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</si>
  <si>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</si>
  <si>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</si>
  <si>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</si>
  <si>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</si>
  <si>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</si>
  <si>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</si>
  <si>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</si>
  <si>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</si>
  <si>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</si>
  <si>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</si>
  <si>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</si>
  <si>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</si>
  <si>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</si>
  <si>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</si>
  <si>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</si>
  <si>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</si>
  <si>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</si>
  <si>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</si>
  <si>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</si>
  <si>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</si>
  <si>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</si>
  <si>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</si>
  <si>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</si>
  <si>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</si>
  <si>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</si>
  <si>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</si>
  <si>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</si>
  <si>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</si>
  <si>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</si>
  <si>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</si>
  <si>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</si>
  <si>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</si>
  <si>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</si>
  <si>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</si>
  <si>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</si>
  <si>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</si>
  <si>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</si>
  <si>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</si>
  <si>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</si>
  <si>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</si>
  <si>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</si>
  <si>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</si>
  <si>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</si>
  <si>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</si>
  <si>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</si>
  <si>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</si>
  <si>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</si>
  <si>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</si>
  <si>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</si>
  <si>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</si>
  <si>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</si>
  <si>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</si>
  <si>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</si>
  <si>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</si>
  <si>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</si>
  <si>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</si>
  <si>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</si>
  <si>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</si>
  <si>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</si>
  <si>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</si>
  <si>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</si>
  <si>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</si>
  <si>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</si>
  <si>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</si>
  <si>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</si>
  <si>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</si>
  <si>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</si>
  <si>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</si>
  <si>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</si>
  <si>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</si>
  <si>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</si>
  <si>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</si>
  <si>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</si>
  <si>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</si>
  <si>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</si>
  <si>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</si>
  <si>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</si>
  <si>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</si>
  <si>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</si>
  <si>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</si>
  <si>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</si>
  <si>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</si>
  <si>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</si>
  <si>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</si>
  <si>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</si>
  <si>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</si>
  <si>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</si>
  <si>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</si>
  <si>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</si>
  <si>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</si>
  <si>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</si>
  <si>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</si>
  <si>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</si>
  <si>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</si>
  <si>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</si>
  <si>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</si>
  <si>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</si>
  <si>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</si>
  <si>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</si>
  <si>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</si>
  <si>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</si>
  <si>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</si>
  <si>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</si>
  <si>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</si>
  <si>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</si>
  <si>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</si>
  <si>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</si>
  <si>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</si>
  <si>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</si>
  <si>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</si>
  <si>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</si>
  <si>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</si>
  <si>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</si>
  <si>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</si>
  <si>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</si>
  <si>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</si>
  <si>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</si>
  <si>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</si>
  <si>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</si>
  <si>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</si>
  <si>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</si>
  <si>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</si>
  <si>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</si>
  <si>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</si>
  <si>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</si>
  <si>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</si>
  <si>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</si>
  <si>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</si>
  <si>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</si>
  <si>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</si>
  <si>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</si>
  <si>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</si>
  <si>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</si>
  <si>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</si>
  <si>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</si>
  <si>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</si>
  <si>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</si>
  <si>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</si>
  <si>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</si>
  <si>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</si>
  <si>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</si>
  <si>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</si>
  <si>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</si>
  <si>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</si>
  <si>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</si>
  <si>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</si>
  <si>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</si>
  <si>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</si>
  <si>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</si>
  <si>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</si>
  <si>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</si>
  <si>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</si>
  <si>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</si>
  <si>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</si>
  <si>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</si>
  <si>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</si>
  <si>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</si>
  <si>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</si>
  <si>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</si>
  <si>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</si>
  <si>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</si>
  <si>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</si>
  <si>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</si>
  <si>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</si>
  <si>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</si>
  <si>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</si>
  <si>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</si>
  <si>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</si>
  <si>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</si>
  <si>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</si>
  <si>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</si>
  <si>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</si>
  <si>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</si>
  <si>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</si>
  <si>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</si>
  <si>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</si>
  <si>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</si>
  <si>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</si>
  <si>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</si>
  <si>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</si>
  <si>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</si>
  <si>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</si>
  <si>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</si>
  <si>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</si>
  <si>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</si>
  <si>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</si>
  <si>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</si>
  <si>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</si>
  <si>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</si>
  <si>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</si>
  <si>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</si>
  <si>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</si>
  <si>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</si>
  <si>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</si>
  <si>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</si>
  <si>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</si>
  <si>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</si>
  <si>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</si>
  <si>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</si>
  <si>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</si>
  <si>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</si>
  <si>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</si>
  <si>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</si>
  <si>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</si>
  <si>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</si>
  <si>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</si>
  <si>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</si>
  <si>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</si>
  <si>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</si>
  <si>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</si>
  <si>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</si>
  <si>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</si>
  <si>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</si>
  <si>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</si>
  <si>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</si>
  <si>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</si>
  <si>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</si>
  <si>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</si>
  <si>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</si>
  <si>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</si>
  <si>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</si>
  <si>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</si>
  <si>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</si>
  <si>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</si>
  <si>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</si>
  <si>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</si>
  <si>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</si>
  <si>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</si>
  <si>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</si>
  <si>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</si>
  <si>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</si>
  <si>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</si>
  <si>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</si>
  <si>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</si>
  <si>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</si>
  <si>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</si>
  <si>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</si>
  <si>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</si>
  <si>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</si>
  <si>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</si>
  <si>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</si>
  <si>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</si>
  <si>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</si>
  <si>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</si>
  <si>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</si>
  <si>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</si>
  <si>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</si>
  <si>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</si>
  <si>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</si>
  <si>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</si>
  <si>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</si>
  <si>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</si>
  <si>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</si>
  <si>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</si>
  <si>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</si>
  <si>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</si>
  <si>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</si>
  <si>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</si>
  <si>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</si>
  <si>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</si>
  <si>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</si>
  <si>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</si>
  <si>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</si>
  <si>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</si>
  <si>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</si>
  <si>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</si>
  <si>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</si>
  <si>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</si>
  <si>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</si>
  <si>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</si>
  <si>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</si>
  <si>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</si>
  <si>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</si>
  <si>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</si>
  <si>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</si>
  <si>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</si>
  <si>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</si>
  <si>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</si>
  <si>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</si>
  <si>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</si>
  <si>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</si>
  <si>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</si>
  <si>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</si>
  <si>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</si>
  <si>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</si>
  <si>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</si>
  <si>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</si>
  <si>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</si>
  <si>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</si>
  <si>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</si>
  <si>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</si>
  <si>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</si>
  <si>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</si>
  <si>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</si>
  <si>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</si>
  <si>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</si>
  <si>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</si>
  <si>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</si>
  <si>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</si>
  <si>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</si>
  <si>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</si>
  <si>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</si>
  <si>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</si>
  <si>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</si>
  <si>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</si>
  <si>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</si>
  <si>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</si>
  <si>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</si>
  <si>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</si>
  <si>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</si>
  <si>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</si>
  <si>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</si>
  <si>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</si>
  <si>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</si>
  <si>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</si>
  <si>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</si>
  <si>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</si>
  <si>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</si>
  <si>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</si>
  <si>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</si>
  <si>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</si>
  <si>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</si>
  <si>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</si>
  <si>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</si>
  <si>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</si>
  <si>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</si>
  <si>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</si>
  <si>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</si>
  <si>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</si>
  <si>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</si>
  <si>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</si>
  <si>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</si>
  <si>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</si>
  <si>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</si>
  <si>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</si>
  <si>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</si>
  <si>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</si>
  <si>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</si>
  <si>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</si>
  <si>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</si>
  <si>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</si>
  <si>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</si>
  <si>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</si>
  <si>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</si>
  <si>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</si>
  <si>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</si>
  <si>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</si>
  <si>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</si>
  <si>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</si>
  <si>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</si>
  <si>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</si>
  <si>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</si>
  <si>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</si>
  <si>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</si>
  <si>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</si>
  <si>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</si>
  <si>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</si>
  <si>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</si>
  <si>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</si>
  <si>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</si>
  <si>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</si>
  <si>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</si>
  <si>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</si>
  <si>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</si>
  <si>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</si>
  <si>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</si>
  <si>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</si>
  <si>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</si>
  <si>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</si>
  <si>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</si>
  <si>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</si>
  <si>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</si>
  <si>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</si>
  <si>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</si>
  <si>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</si>
  <si>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</si>
  <si>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</si>
  <si>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</si>
  <si>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</si>
  <si>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</si>
  <si>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</si>
  <si>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</si>
  <si>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</si>
  <si>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</si>
  <si>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</si>
  <si>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</si>
  <si>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</si>
  <si>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</si>
  <si>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</si>
  <si>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</si>
  <si>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</si>
  <si>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</si>
  <si>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</si>
  <si>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</si>
  <si>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</si>
  <si>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</si>
  <si>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</si>
  <si>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</si>
  <si>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</si>
  <si>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</si>
  <si>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</si>
  <si>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</si>
  <si>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</si>
  <si>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</si>
  <si>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</si>
  <si>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</si>
  <si>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</si>
  <si>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</si>
  <si>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</si>
  <si>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</si>
  <si>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</si>
  <si>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</si>
  <si>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</si>
  <si>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</si>
  <si>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</si>
  <si>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</si>
  <si>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</si>
  <si>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</si>
  <si>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</si>
  <si>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</si>
  <si>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</si>
  <si>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</si>
  <si>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</si>
  <si>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</si>
  <si>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</si>
  <si>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</si>
  <si>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</si>
  <si>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</si>
  <si>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</si>
  <si>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</si>
  <si>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</si>
  <si>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</si>
  <si>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</si>
  <si>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</si>
  <si>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</si>
  <si>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</si>
  <si>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</si>
  <si>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</si>
  <si>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</si>
  <si>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</si>
  <si>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</si>
  <si>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</si>
  <si>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</si>
  <si>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</si>
  <si>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</si>
  <si>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</si>
  <si>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</si>
  <si>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</si>
  <si>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</si>
  <si>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</si>
  <si>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</si>
  <si>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</si>
  <si>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</si>
  <si>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</si>
  <si>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</si>
  <si>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</si>
  <si>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</si>
  <si>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</si>
  <si>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</si>
  <si>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</si>
  <si>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</si>
  <si>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</si>
  <si>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</si>
  <si>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</si>
  <si>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</si>
  <si>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</si>
  <si>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</si>
  <si>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</si>
  <si>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</si>
  <si>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</si>
  <si>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</si>
  <si>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</si>
  <si>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</si>
  <si>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</si>
  <si>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</si>
  <si>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</si>
  <si>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</si>
  <si>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</si>
  <si>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</si>
  <si>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</si>
  <si>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</si>
  <si>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</si>
  <si>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</si>
  <si>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</si>
  <si>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</si>
  <si>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</si>
  <si>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</si>
  <si>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</si>
  <si>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</si>
  <si>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</si>
  <si>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</si>
  <si>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</si>
  <si>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</si>
  <si>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</si>
  <si>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</si>
  <si>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</si>
  <si>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</si>
  <si>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</si>
  <si>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</si>
  <si>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</si>
  <si>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</si>
  <si>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</si>
  <si>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</si>
  <si>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</si>
  <si>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</si>
  <si>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</si>
  <si>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</si>
  <si>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</si>
  <si>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</si>
  <si>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</si>
  <si>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</si>
  <si>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</si>
  <si>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</si>
  <si>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</si>
  <si>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</si>
  <si>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</si>
  <si>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</si>
  <si>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</si>
  <si>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</si>
  <si>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</si>
  <si>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</si>
  <si>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</si>
  <si>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</si>
  <si>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</si>
  <si>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</si>
  <si>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</si>
  <si>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</si>
  <si>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</si>
  <si>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</si>
  <si>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</si>
  <si>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</si>
  <si>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</si>
  <si>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</si>
  <si>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</si>
  <si>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</si>
  <si>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</si>
  <si>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</si>
  <si>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</si>
  <si>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</si>
  <si>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</si>
  <si>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</si>
  <si>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</si>
  <si>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</si>
  <si>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</si>
  <si>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</si>
  <si>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</si>
  <si>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</si>
  <si>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</si>
  <si>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</si>
  <si>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</si>
  <si>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</si>
  <si>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</si>
  <si>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</si>
  <si>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</si>
  <si>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</si>
  <si>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</si>
  <si>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</si>
  <si>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</si>
  <si>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</si>
  <si>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</si>
  <si>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</si>
  <si>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</si>
  <si>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</si>
  <si>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</si>
  <si>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</si>
  <si>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</si>
  <si>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</si>
  <si>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</si>
  <si>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</si>
  <si>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</si>
  <si>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</si>
  <si>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</si>
  <si>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</si>
  <si>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</si>
  <si>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</si>
  <si>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</si>
  <si>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</si>
  <si>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</si>
  <si>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</si>
  <si>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</si>
  <si>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</si>
  <si>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</si>
  <si>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</si>
  <si>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</si>
  <si>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</si>
  <si>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</si>
  <si>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</si>
  <si>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</si>
  <si>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</si>
  <si>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</si>
  <si>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</si>
  <si>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</si>
  <si>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</si>
  <si>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</si>
  <si>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</si>
  <si>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</si>
  <si>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</si>
  <si>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</si>
  <si>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</si>
  <si>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</si>
  <si>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</si>
  <si>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</si>
  <si>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</si>
  <si>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</si>
  <si>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</si>
  <si>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</si>
  <si>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</si>
  <si>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</si>
  <si>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</si>
  <si>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</si>
  <si>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</si>
  <si>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</si>
  <si>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</si>
  <si>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</si>
  <si>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</si>
  <si>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</si>
  <si>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</si>
  <si>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</si>
  <si>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</si>
  <si>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</si>
  <si>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</si>
  <si>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</si>
  <si>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</si>
  <si>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</si>
  <si>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</si>
  <si>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</si>
  <si>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</si>
  <si>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</si>
  <si>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</si>
  <si>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</si>
  <si>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</si>
  <si>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</si>
  <si>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</si>
  <si>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</si>
  <si>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</si>
  <si>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</si>
  <si>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</si>
  <si>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</si>
  <si>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</si>
  <si>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</si>
  <si>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</si>
  <si>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</si>
  <si>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</si>
  <si>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</si>
  <si>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</si>
  <si>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</si>
  <si>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</si>
  <si>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</si>
  <si>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</si>
  <si>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</si>
  <si>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</si>
  <si>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</si>
  <si>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</si>
  <si>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</si>
  <si>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</si>
  <si>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</si>
  <si>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</si>
  <si>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</si>
  <si>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</si>
  <si>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</si>
  <si>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</si>
  <si>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</si>
  <si>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</si>
  <si>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</si>
  <si>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</si>
  <si>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</si>
  <si>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</si>
  <si>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</si>
  <si>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</si>
  <si>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</si>
  <si>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</si>
  <si>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</si>
  <si>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</si>
  <si>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</si>
  <si>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</si>
  <si>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</si>
  <si>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</si>
  <si>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</si>
  <si>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</si>
  <si>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</si>
  <si>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</si>
  <si>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</si>
  <si>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</si>
  <si>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</si>
  <si>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</si>
  <si>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</si>
  <si>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</si>
  <si>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</si>
  <si>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</si>
  <si>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</si>
  <si>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</si>
  <si>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</si>
  <si>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</si>
  <si>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</si>
  <si>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</si>
  <si>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</si>
  <si>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</si>
  <si>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</si>
  <si>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</si>
  <si>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</si>
  <si>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</si>
  <si>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</si>
  <si>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</si>
  <si>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</si>
  <si>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</si>
  <si>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</si>
  <si>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</si>
  <si>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</si>
  <si>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</si>
  <si>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</si>
  <si>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</si>
  <si>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</si>
  <si>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</si>
  <si>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</si>
  <si>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</si>
  <si>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</si>
  <si>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</si>
  <si>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</si>
  <si>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</si>
  <si>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</si>
  <si>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</si>
  <si>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</si>
  <si>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</si>
  <si>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</si>
  <si>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</si>
  <si>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</si>
  <si>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</si>
  <si>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</si>
  <si>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</si>
  <si>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</si>
  <si>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</si>
  <si>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</si>
  <si>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</si>
  <si>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</si>
  <si>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</si>
  <si>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</si>
  <si>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</si>
  <si>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</si>
  <si>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</si>
  <si>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</si>
  <si>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</si>
  <si>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</si>
  <si>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</si>
  <si>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</si>
  <si>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</si>
  <si>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</si>
  <si>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</si>
  <si>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</si>
  <si>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</si>
  <si>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</si>
  <si>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</si>
  <si>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</si>
  <si>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</si>
  <si>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</si>
  <si>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</si>
  <si>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</si>
  <si>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</si>
  <si>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</si>
  <si>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</si>
  <si>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</si>
  <si>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</si>
  <si>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</si>
  <si>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</si>
  <si>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</si>
  <si>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</si>
  <si>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</si>
  <si>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</si>
  <si>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</si>
  <si>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</si>
  <si>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</si>
  <si>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</si>
  <si>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</si>
  <si>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</si>
  <si>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</si>
  <si>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</si>
  <si>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</si>
  <si>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</si>
  <si>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</si>
  <si>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</si>
  <si>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</si>
  <si>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</si>
  <si>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</si>
  <si>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</si>
  <si>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</si>
  <si>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</si>
  <si>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</si>
  <si>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</si>
  <si>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</si>
  <si>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</si>
  <si>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</si>
  <si>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</si>
  <si>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</si>
  <si>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</si>
  <si>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</si>
  <si>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</si>
  <si>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</si>
  <si>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</si>
  <si>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</si>
  <si>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</si>
  <si>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</si>
  <si>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</si>
  <si>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</si>
  <si>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</si>
  <si>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</si>
  <si>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</si>
  <si>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</si>
  <si>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</si>
  <si>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</si>
  <si>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</si>
  <si>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</si>
  <si>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</si>
  <si>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</si>
  <si>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</si>
  <si>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</si>
  <si>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</si>
  <si>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</si>
  <si>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</si>
  <si>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</si>
  <si>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</si>
  <si>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</si>
  <si>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</si>
  <si>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</si>
  <si>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</si>
  <si>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</si>
  <si>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</si>
  <si>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</si>
  <si>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</si>
  <si>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</si>
  <si>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</si>
  <si>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</si>
  <si>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</si>
  <si>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</si>
  <si>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</si>
  <si>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</si>
  <si>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</si>
  <si>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</si>
  <si>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</si>
  <si>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</si>
  <si>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</si>
  <si>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</si>
  <si>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</si>
  <si>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</si>
  <si>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</si>
  <si>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</si>
  <si>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</si>
  <si>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</si>
  <si>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</si>
  <si>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</si>
  <si>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</si>
  <si>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</si>
  <si>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</si>
  <si>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</si>
  <si>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</si>
  <si>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</si>
  <si>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</si>
  <si>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</si>
  <si>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</si>
  <si>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</si>
  <si>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</si>
  <si>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</si>
  <si>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</si>
  <si>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</si>
  <si>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</si>
  <si>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</si>
  <si>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</si>
  <si>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</si>
  <si>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</si>
  <si>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</si>
  <si>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</si>
  <si>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</si>
  <si>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</si>
  <si>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</si>
  <si>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</si>
  <si>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</si>
  <si>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</si>
  <si>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</si>
  <si>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</si>
  <si>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</si>
  <si>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</si>
  <si>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</si>
  <si>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</si>
  <si>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</si>
  <si>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</si>
  <si>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</si>
  <si>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</si>
  <si>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</si>
  <si>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</si>
  <si>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</si>
  <si>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</si>
  <si>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</si>
  <si>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</si>
  <si>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</si>
  <si>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</si>
  <si>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</si>
  <si>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</si>
  <si>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</si>
  <si>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</si>
  <si>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</si>
  <si>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</si>
  <si>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</si>
  <si>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</si>
  <si>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</si>
  <si>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</si>
  <si>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</si>
  <si>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</si>
  <si>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</si>
  <si>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</si>
  <si>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</si>
  <si>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</si>
  <si>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</si>
  <si>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</si>
  <si>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</si>
  <si>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</si>
  <si>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</si>
  <si>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</si>
  <si>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</si>
  <si>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</si>
  <si>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</si>
  <si>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</si>
  <si>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</si>
  <si>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</si>
  <si>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</si>
  <si>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</si>
  <si>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</si>
  <si>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</si>
  <si>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</si>
  <si>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</si>
  <si>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</si>
  <si>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</si>
  <si>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</si>
  <si>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</si>
  <si>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</si>
  <si>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</si>
  <si>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</si>
  <si>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</si>
  <si>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</si>
  <si>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</si>
  <si>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</si>
  <si>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</si>
  <si>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</si>
  <si>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</si>
  <si>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</si>
  <si>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</si>
  <si>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</si>
  <si>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</si>
  <si>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</si>
  <si>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</si>
  <si>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</si>
  <si>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</si>
  <si>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</si>
  <si>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</si>
  <si>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</si>
  <si>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</si>
  <si>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</si>
  <si>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</si>
  <si>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</si>
  <si>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</si>
  <si>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</si>
  <si>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</si>
  <si>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</si>
  <si>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</si>
  <si>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</si>
  <si>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</si>
  <si>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</si>
  <si>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</si>
  <si>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</si>
  <si>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</si>
  <si>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</si>
  <si>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</si>
  <si>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</si>
  <si>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</si>
  <si>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</si>
  <si>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</si>
  <si>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</si>
  <si>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</si>
  <si>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</si>
  <si>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</si>
  <si>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</si>
  <si>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</si>
  <si>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</si>
  <si>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</si>
  <si>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</si>
  <si>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</si>
  <si>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</si>
  <si>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</si>
  <si>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</si>
  <si>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</si>
  <si>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</si>
  <si>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</si>
  <si>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</si>
  <si>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</si>
  <si>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</si>
  <si>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</si>
  <si>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</si>
  <si>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</si>
  <si>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</si>
  <si>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</si>
  <si>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</si>
  <si>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</si>
  <si>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</si>
  <si>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</si>
  <si>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</si>
  <si>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</si>
  <si>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</si>
  <si>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</si>
  <si>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</si>
  <si>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</si>
  <si>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</si>
  <si>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</si>
  <si>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</si>
  <si>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</si>
  <si>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</si>
  <si>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</si>
  <si>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</si>
  <si>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</si>
  <si>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</si>
  <si>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</si>
  <si>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</si>
  <si>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</si>
  <si>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</si>
  <si>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</si>
  <si>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</si>
  <si>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</si>
  <si>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</si>
  <si>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</si>
  <si>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</si>
  <si>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</si>
  <si>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</si>
  <si>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</si>
  <si>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</si>
  <si>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</si>
  <si>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</si>
  <si>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</si>
  <si>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</si>
  <si>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</si>
  <si>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</si>
  <si>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</si>
  <si>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</si>
  <si>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</si>
  <si>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</si>
  <si>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</si>
  <si>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</si>
  <si>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</si>
  <si>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</si>
  <si>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</si>
  <si>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</si>
  <si>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</si>
  <si>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</si>
  <si>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</si>
  <si>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</si>
  <si>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</si>
  <si>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</si>
  <si>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</si>
  <si>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</si>
  <si>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</si>
  <si>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</si>
  <si>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</si>
  <si>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</si>
  <si>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</si>
  <si>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</si>
  <si>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</si>
  <si>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</si>
  <si>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</si>
  <si>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</si>
  <si>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</si>
  <si>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</si>
  <si>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</si>
  <si>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</si>
  <si>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</si>
  <si>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</si>
  <si>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</si>
  <si>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</si>
  <si>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</si>
  <si>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</si>
  <si>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</si>
  <si>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</si>
  <si>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</si>
  <si>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</si>
  <si>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</si>
  <si>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</si>
  <si>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</si>
  <si>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</si>
  <si>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</si>
  <si>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</si>
  <si>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</si>
  <si>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</si>
  <si>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</si>
  <si>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</si>
  <si>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</si>
  <si>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</si>
  <si>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</si>
  <si>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</si>
  <si>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</si>
  <si>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</si>
  <si>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</si>
  <si>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</si>
  <si>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</si>
  <si>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</si>
  <si>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</si>
  <si>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</si>
  <si>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</si>
  <si>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</si>
  <si>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</si>
  <si>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</si>
  <si>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</si>
  <si>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</si>
  <si>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</si>
  <si>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</si>
  <si>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</si>
  <si>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</si>
  <si>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</si>
  <si>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</si>
  <si>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</si>
  <si>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</si>
  <si>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</si>
  <si>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</si>
  <si>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</si>
  <si>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</si>
  <si>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</si>
  <si>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</si>
  <si>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</si>
  <si>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</si>
  <si>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</si>
  <si>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</si>
  <si>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</si>
  <si>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</si>
  <si>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</si>
  <si>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</si>
  <si>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</si>
  <si>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</si>
  <si>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</si>
  <si>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</si>
  <si>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</si>
  <si>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</si>
  <si>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</si>
  <si>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</si>
  <si>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</si>
  <si>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</si>
  <si>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</si>
  <si>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</si>
  <si>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</si>
  <si>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</si>
  <si>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</si>
  <si>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</si>
  <si>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</si>
  <si>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</si>
  <si>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</si>
  <si>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</si>
  <si>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</si>
  <si>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</si>
  <si>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</si>
  <si>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</si>
  <si>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</si>
  <si>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</si>
  <si>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</si>
  <si>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</si>
  <si>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</si>
  <si>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</si>
  <si>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</si>
  <si>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</si>
  <si>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</si>
  <si>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</si>
  <si>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</si>
  <si>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</si>
  <si>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</si>
  <si>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</si>
  <si>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</si>
  <si>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</si>
  <si>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</si>
  <si>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</si>
  <si>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</si>
  <si>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</si>
  <si>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</si>
  <si>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</si>
  <si>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</si>
  <si>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</si>
  <si>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</si>
  <si>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</si>
  <si>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</si>
  <si>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</si>
  <si>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</si>
  <si>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</si>
  <si>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</si>
  <si>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</si>
  <si>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</si>
  <si>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</si>
  <si>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</si>
  <si>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</si>
  <si>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</si>
  <si>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</si>
  <si>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</si>
  <si>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</si>
  <si>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</si>
  <si>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</si>
  <si>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</si>
  <si>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</si>
  <si>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</si>
  <si>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</si>
  <si>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</si>
  <si>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</si>
  <si>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</si>
  <si>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</si>
  <si>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</si>
  <si>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</si>
  <si>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</si>
  <si>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</si>
  <si>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</si>
  <si>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</si>
  <si>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</si>
  <si>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</si>
  <si>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</si>
  <si>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</si>
  <si>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</si>
  <si>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</si>
  <si>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</si>
  <si>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</si>
  <si>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</si>
  <si>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</si>
  <si>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</si>
  <si>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</si>
  <si>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</si>
  <si>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</si>
  <si>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</si>
  <si>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</si>
  <si>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</si>
  <si>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</si>
  <si>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</si>
  <si>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</si>
  <si>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</si>
  <si>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</si>
  <si>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</si>
  <si>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</si>
  <si>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</si>
  <si>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</si>
  <si>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</si>
  <si>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</si>
  <si>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</si>
  <si>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</si>
  <si>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</si>
  <si>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</si>
  <si>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</si>
  <si>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</si>
  <si>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</si>
  <si>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</si>
  <si>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</si>
  <si>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</si>
  <si>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</si>
  <si>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</si>
  <si>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</si>
  <si>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</si>
  <si>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</si>
  <si>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</si>
  <si>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</si>
  <si>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</si>
  <si>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</si>
  <si>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</si>
  <si>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</si>
  <si>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</si>
  <si>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</si>
  <si>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</si>
  <si>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</si>
  <si>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</si>
  <si>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</si>
  <si>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</si>
  <si>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</si>
  <si>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</si>
  <si>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</si>
  <si>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</si>
  <si>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</si>
  <si>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</si>
  <si>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</si>
  <si>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</si>
  <si>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</si>
  <si>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</si>
  <si>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</si>
  <si>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</si>
  <si>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</si>
  <si>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</si>
  <si>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</si>
  <si>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</si>
  <si>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</si>
  <si>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</si>
  <si>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</si>
  <si>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</si>
  <si>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</si>
  <si>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</si>
  <si>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</si>
  <si>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</si>
  <si>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</si>
  <si>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</si>
  <si>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</si>
  <si>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</si>
  <si>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</si>
  <si>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</si>
  <si>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</si>
  <si>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</si>
  <si>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</si>
  <si>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</si>
  <si>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</si>
  <si>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</si>
  <si>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</si>
  <si>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</si>
  <si>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</si>
  <si>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</si>
  <si>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</si>
  <si>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</si>
  <si>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</si>
  <si>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</si>
  <si>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</si>
  <si>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</si>
  <si>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</si>
  <si>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</si>
  <si>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</si>
  <si>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</si>
  <si>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</si>
  <si>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</si>
  <si>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</si>
  <si>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</si>
  <si>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</si>
  <si>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</si>
  <si>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</si>
  <si>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</si>
  <si>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</si>
  <si>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</si>
  <si>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</si>
  <si>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</si>
  <si>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</si>
  <si>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</si>
  <si>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</si>
  <si>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</si>
  <si>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</si>
  <si>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</si>
  <si>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</si>
  <si>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</si>
  <si>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</si>
  <si>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</si>
  <si>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</si>
  <si>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</si>
  <si>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</si>
  <si>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</si>
  <si>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</si>
  <si>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</si>
  <si>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</si>
  <si>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</si>
  <si>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</si>
  <si>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</si>
  <si>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</si>
  <si>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</si>
  <si>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</si>
  <si>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</si>
  <si>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</si>
  <si>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</si>
  <si>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</si>
  <si>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</si>
  <si>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</si>
  <si>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</si>
  <si>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</si>
  <si>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</si>
  <si>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</si>
  <si>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</si>
  <si>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</si>
  <si>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</si>
  <si>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</si>
  <si>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</si>
  <si>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</si>
  <si>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</si>
  <si>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</si>
  <si>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</si>
  <si>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</si>
  <si>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</si>
  <si>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</si>
  <si>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</si>
  <si>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</si>
  <si>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</si>
  <si>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</si>
  <si>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</si>
  <si>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</si>
  <si>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</si>
  <si>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</si>
  <si>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</si>
  <si>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</si>
  <si>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</si>
  <si>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</si>
  <si>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</si>
  <si>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</si>
  <si>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</si>
  <si>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</si>
  <si>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</si>
  <si>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</si>
  <si>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</si>
  <si>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</si>
  <si>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</si>
  <si>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</si>
  <si>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</si>
  <si>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</si>
  <si>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</si>
  <si>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</si>
  <si>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</si>
  <si>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</si>
  <si>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</si>
  <si>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</si>
  <si>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</si>
  <si>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</si>
  <si>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</si>
  <si>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</si>
  <si>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</si>
  <si>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</si>
  <si>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</si>
  <si>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</si>
  <si>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</si>
  <si>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</si>
  <si>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</si>
  <si>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</si>
  <si>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</si>
  <si>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</si>
  <si>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</si>
  <si>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</si>
  <si>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</si>
  <si>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</si>
  <si>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</si>
  <si>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</si>
  <si>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</si>
  <si>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</si>
  <si>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</si>
  <si>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</si>
  <si>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</si>
  <si>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</si>
  <si>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</si>
  <si>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</si>
  <si>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</si>
  <si>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</si>
  <si>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</si>
  <si>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</si>
  <si>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</si>
  <si>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</si>
  <si>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</si>
  <si>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</si>
  <si>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</si>
  <si>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</si>
  <si>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</si>
  <si>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</si>
  <si>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</si>
  <si>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</si>
  <si>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</si>
  <si>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</si>
  <si>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</si>
  <si>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</si>
  <si>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</si>
  <si>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</si>
  <si>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</si>
  <si>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</si>
  <si>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</si>
  <si>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</si>
  <si>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</si>
  <si>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</si>
  <si>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</si>
  <si>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</si>
  <si>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</si>
  <si>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</si>
  <si>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</si>
  <si>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</si>
  <si>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</si>
  <si>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</si>
  <si>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</si>
  <si>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</si>
  <si>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</si>
  <si>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</si>
  <si>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</si>
  <si>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</si>
  <si>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</si>
  <si>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</si>
  <si>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</si>
  <si>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</si>
  <si>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</si>
  <si>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</si>
  <si>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</si>
  <si>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</si>
  <si>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</si>
  <si>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</si>
  <si>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</si>
  <si>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</si>
  <si>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</si>
  <si>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</si>
  <si>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</si>
  <si>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</si>
  <si>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</si>
  <si>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</si>
  <si>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</si>
  <si>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</si>
  <si>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</si>
  <si>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</si>
  <si>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</si>
  <si>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</si>
  <si>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</si>
  <si>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</si>
  <si>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</si>
  <si>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</si>
  <si>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</si>
  <si>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</si>
  <si>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</si>
  <si>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</si>
  <si>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</si>
  <si>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</si>
  <si>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</si>
  <si>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</si>
  <si>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</si>
  <si>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</si>
  <si>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</si>
  <si>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</si>
  <si>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</si>
  <si>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</si>
  <si>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</si>
  <si>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</si>
  <si>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</si>
  <si>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</si>
  <si>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</si>
  <si>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</si>
  <si>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</si>
  <si>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</si>
  <si>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</si>
  <si>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</si>
  <si>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</si>
  <si>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</si>
  <si>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</si>
  <si>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</si>
  <si>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</si>
  <si>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</si>
  <si>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</si>
  <si>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</si>
  <si>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</si>
  <si>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</si>
  <si>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</si>
  <si>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</si>
  <si>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</si>
  <si>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</si>
  <si>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</si>
  <si>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</si>
  <si>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</si>
  <si>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</si>
  <si>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</si>
  <si>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</si>
  <si>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</si>
  <si>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</si>
  <si>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</si>
  <si>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</si>
  <si>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</si>
  <si>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</si>
  <si>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</si>
  <si>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</si>
  <si>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</si>
  <si>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</si>
  <si>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</si>
  <si>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</si>
  <si>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</si>
  <si>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</si>
  <si>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</si>
  <si>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</si>
  <si>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</si>
  <si>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</si>
  <si>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</si>
  <si>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</si>
  <si>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</si>
  <si>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</si>
  <si>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</si>
  <si>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</si>
  <si>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</si>
  <si>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</si>
  <si>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</si>
  <si>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</si>
  <si>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</si>
  <si>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</si>
  <si>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</si>
  <si>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</si>
  <si>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</si>
  <si>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</si>
  <si>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</si>
  <si>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</si>
  <si>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</si>
  <si>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</si>
  <si>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</si>
  <si>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</si>
  <si>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</si>
  <si>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</si>
  <si>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</si>
  <si>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</si>
  <si>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</si>
  <si>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</si>
  <si>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</si>
  <si>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</si>
  <si>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</si>
  <si>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</si>
  <si>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</si>
  <si>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</si>
  <si>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</si>
  <si>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</si>
  <si>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</si>
  <si>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</si>
  <si>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</si>
  <si>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</si>
  <si>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</si>
  <si>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</si>
  <si>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</si>
  <si>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</si>
  <si>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</si>
  <si>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</si>
  <si>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</si>
  <si>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</si>
  <si>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</si>
  <si>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</si>
  <si>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</si>
  <si>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</si>
  <si>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</si>
  <si>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</si>
  <si>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</si>
  <si>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</si>
  <si>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</si>
  <si>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</si>
  <si>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</si>
  <si>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</si>
  <si>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</si>
  <si>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</si>
  <si>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</si>
  <si>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</si>
  <si>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</si>
  <si>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</si>
  <si>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</si>
  <si>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</si>
  <si>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</si>
  <si>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</si>
  <si>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</si>
  <si>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</si>
  <si>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</si>
  <si>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</si>
  <si>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</si>
  <si>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</si>
  <si>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</si>
  <si>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</si>
  <si>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</si>
  <si>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</si>
  <si>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</si>
  <si>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</si>
  <si>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</si>
  <si>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</si>
  <si>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</si>
  <si>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</si>
  <si>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</si>
  <si>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</si>
  <si>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</si>
  <si>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</si>
  <si>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</si>
  <si>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</si>
  <si>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</si>
  <si>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</si>
  <si>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</si>
  <si>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</si>
  <si>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</si>
  <si>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</si>
  <si>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</si>
  <si>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</si>
  <si>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</si>
  <si>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</si>
  <si>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</si>
  <si>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</si>
  <si>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</si>
  <si>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</si>
  <si>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</si>
  <si>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</si>
  <si>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</si>
  <si>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</si>
  <si>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</si>
  <si>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</si>
  <si>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</si>
  <si>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</si>
  <si>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</si>
  <si>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</si>
  <si>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</si>
  <si>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</si>
  <si>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</si>
  <si>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</si>
  <si>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</si>
  <si>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</si>
  <si>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</si>
  <si>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</si>
  <si>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</si>
  <si>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</si>
  <si>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</si>
  <si>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</si>
  <si>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</si>
  <si>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</si>
  <si>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</si>
  <si>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</si>
  <si>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</si>
  <si>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</si>
  <si>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</si>
  <si>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</si>
  <si>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</si>
  <si>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</si>
  <si>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</si>
  <si>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</si>
  <si>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</si>
  <si>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</si>
  <si>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</si>
  <si>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</si>
  <si>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</si>
  <si>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</si>
  <si>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</si>
  <si>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</si>
  <si>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</si>
  <si>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</si>
  <si>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</si>
  <si>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</si>
  <si>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</si>
  <si>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</si>
  <si>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</si>
  <si>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</si>
  <si>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</si>
  <si>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</si>
  <si>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</si>
  <si>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</si>
  <si>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</si>
  <si>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</si>
  <si>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</si>
  <si>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</si>
  <si>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</si>
  <si>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</si>
  <si>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</si>
  <si>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</si>
  <si>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</si>
  <si>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</si>
  <si>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</si>
  <si>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</si>
  <si>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</si>
  <si>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</si>
  <si>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</si>
  <si>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</si>
  <si>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</si>
  <si>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</si>
  <si>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</si>
  <si>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</si>
  <si>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</si>
  <si>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</si>
  <si>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</si>
  <si>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</si>
  <si>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</si>
  <si>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</si>
  <si>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</si>
  <si>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</si>
  <si>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</si>
  <si>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</si>
  <si>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</si>
  <si>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</si>
  <si>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</si>
  <si>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</si>
  <si>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</si>
  <si>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</si>
  <si>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</si>
  <si>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</si>
  <si>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</si>
  <si>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</si>
  <si>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</si>
  <si>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</si>
  <si>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</si>
  <si>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</si>
  <si>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</si>
  <si>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</si>
  <si>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</si>
  <si>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</si>
  <si>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</si>
  <si>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</si>
  <si>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</si>
  <si>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</si>
  <si>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</si>
  <si>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</si>
  <si>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</si>
  <si>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</si>
  <si>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</si>
  <si>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</si>
  <si>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</si>
  <si>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</si>
  <si>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</si>
  <si>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</si>
  <si>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</si>
  <si>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</si>
  <si>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</si>
  <si>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</si>
  <si>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</si>
  <si>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</si>
  <si>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</si>
  <si>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</si>
  <si>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</si>
  <si>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</si>
  <si>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</si>
  <si>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</si>
  <si>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</si>
  <si>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</si>
  <si>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</si>
  <si>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</si>
  <si>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</si>
  <si>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</si>
  <si>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</si>
  <si>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</si>
  <si>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</si>
  <si>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</si>
  <si>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</si>
  <si>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</si>
  <si>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</si>
  <si>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</si>
  <si>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</si>
  <si>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</si>
  <si>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</si>
  <si>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</si>
  <si>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</si>
  <si>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</si>
  <si>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</si>
  <si>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</si>
  <si>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</si>
  <si>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</si>
  <si>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</si>
  <si>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</si>
  <si>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</si>
  <si>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</si>
  <si>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</si>
  <si>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</si>
  <si>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</si>
  <si>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</si>
  <si>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</si>
  <si>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</si>
  <si>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</si>
  <si>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</si>
  <si>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</si>
  <si>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</si>
  <si>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</si>
  <si>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</si>
  <si>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</si>
  <si>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</si>
  <si>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</si>
  <si>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</si>
  <si>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</si>
  <si>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</si>
  <si>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</si>
  <si>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</si>
  <si>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</si>
  <si>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</si>
  <si>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</si>
  <si>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</si>
  <si>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</si>
  <si>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</si>
  <si>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</si>
  <si>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</si>
  <si>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</si>
  <si>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</si>
  <si>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</si>
  <si>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</si>
  <si>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</si>
  <si>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</si>
  <si>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</si>
  <si>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</si>
  <si>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</si>
  <si>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</si>
  <si>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</si>
  <si>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</si>
  <si>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</si>
  <si>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</si>
  <si>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</si>
  <si>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</si>
  <si>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</si>
  <si>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</si>
  <si>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</si>
  <si>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</si>
  <si>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</si>
  <si>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</si>
  <si>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</si>
  <si>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</si>
  <si>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</si>
  <si>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</si>
  <si>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</si>
  <si>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</si>
  <si>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</si>
  <si>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</si>
  <si>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</si>
  <si>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</si>
  <si>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</si>
  <si>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</si>
  <si>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</si>
  <si>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</si>
  <si>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</si>
  <si>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</si>
  <si>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</si>
  <si>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</si>
  <si>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</si>
  <si>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</si>
  <si>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</si>
  <si>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</si>
  <si>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</si>
  <si>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</si>
  <si>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</si>
  <si>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</si>
  <si>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</si>
  <si>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</si>
  <si>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</si>
  <si>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</si>
  <si>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</si>
  <si>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</si>
  <si>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</si>
  <si>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</si>
  <si>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</si>
  <si>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</si>
  <si>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</si>
  <si>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</si>
  <si>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</si>
  <si>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</si>
  <si>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</si>
  <si>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</si>
  <si>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</si>
  <si>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</si>
  <si>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</si>
  <si>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</si>
  <si>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</si>
  <si>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</si>
  <si>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</si>
  <si>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</si>
  <si>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</si>
  <si>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</si>
  <si>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</si>
  <si>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</si>
  <si>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</si>
  <si>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</si>
  <si>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</si>
  <si>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</si>
  <si>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</si>
  <si>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</si>
  <si>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</si>
  <si>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</si>
  <si>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</si>
  <si>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</si>
  <si>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</si>
  <si>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</si>
  <si>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</si>
  <si>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</si>
  <si>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</si>
  <si>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</si>
  <si>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</si>
  <si>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</si>
  <si>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</si>
  <si>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</si>
  <si>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</si>
  <si>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</si>
  <si>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</si>
  <si>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</si>
  <si>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</si>
  <si>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</si>
  <si>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</si>
  <si>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</si>
  <si>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</si>
  <si>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</si>
  <si>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</si>
  <si>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</si>
  <si>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</si>
  <si>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</si>
  <si>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</si>
  <si>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</si>
  <si>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</si>
  <si>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</si>
  <si>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</si>
  <si>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</si>
  <si>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</si>
  <si>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</si>
  <si>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</si>
  <si>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</si>
  <si>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</si>
  <si>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</si>
  <si>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</si>
  <si>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</si>
  <si>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</si>
  <si>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</si>
  <si>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</si>
  <si>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</si>
  <si>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</si>
  <si>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</si>
  <si>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</si>
  <si>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</si>
  <si>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</si>
  <si>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</si>
  <si>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</si>
  <si>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</si>
  <si>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</si>
  <si>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</si>
  <si>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</si>
  <si>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</si>
  <si>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</si>
  <si>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</si>
  <si>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</si>
  <si>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</si>
  <si>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</si>
  <si>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</si>
  <si>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</si>
  <si>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</si>
  <si>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</si>
  <si>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</si>
  <si>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</si>
  <si>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</si>
  <si>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</si>
  <si>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</si>
  <si>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</si>
  <si>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</si>
  <si>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</si>
  <si>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</si>
  <si>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</si>
  <si>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</si>
  <si>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</si>
  <si>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</si>
  <si>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</si>
  <si>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</si>
  <si>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</si>
  <si>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</si>
  <si>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</si>
  <si>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</si>
  <si>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</si>
  <si>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</si>
  <si>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</si>
  <si>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</si>
  <si>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</si>
  <si>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</si>
  <si>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</si>
  <si>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</si>
  <si>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</si>
  <si>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</si>
  <si>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</si>
  <si>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</si>
  <si>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</si>
  <si>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</si>
  <si>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</si>
  <si>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</si>
  <si>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</si>
  <si>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</si>
  <si>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</si>
  <si>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</si>
  <si>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</si>
  <si>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</si>
  <si>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</si>
  <si>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</si>
  <si>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</si>
  <si>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</si>
  <si>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</si>
  <si>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</si>
  <si>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</si>
  <si>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</si>
  <si>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</si>
  <si>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</si>
  <si>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</si>
  <si>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</si>
  <si>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</si>
  <si>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</si>
  <si>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</si>
  <si>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</si>
  <si>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</si>
  <si>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</si>
  <si>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</si>
  <si>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</si>
  <si>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</si>
  <si>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</si>
  <si>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</si>
  <si>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</si>
  <si>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</si>
  <si>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</si>
  <si>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</si>
  <si>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</si>
  <si>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</si>
  <si>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</si>
  <si>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</si>
  <si>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</si>
  <si>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</si>
  <si>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</si>
  <si>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</si>
  <si>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</si>
  <si>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</si>
  <si>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</si>
  <si>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</si>
  <si>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</si>
  <si>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</si>
  <si>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</si>
  <si>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</si>
  <si>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</si>
  <si>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</si>
  <si>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</si>
  <si>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</si>
  <si>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</si>
  <si>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</si>
  <si>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</si>
  <si>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</si>
  <si>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</si>
  <si>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</si>
  <si>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</si>
  <si>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</si>
  <si>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</si>
  <si>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</si>
  <si>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</si>
  <si>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</si>
  <si>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</si>
  <si>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</si>
  <si>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</si>
  <si>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</si>
  <si>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</si>
  <si>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</si>
  <si>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</si>
  <si>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</si>
  <si>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</si>
  <si>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</si>
  <si>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</si>
  <si>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</si>
  <si>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</si>
  <si>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</si>
  <si>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</si>
  <si>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</si>
  <si>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</si>
  <si>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</si>
  <si>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</si>
  <si>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</si>
  <si>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</si>
  <si>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</si>
  <si>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</si>
  <si>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</si>
  <si>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</si>
  <si>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</si>
  <si>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</si>
  <si>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</si>
  <si>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</si>
  <si>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</si>
  <si>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</si>
  <si>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</si>
  <si>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</si>
  <si>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</si>
  <si>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</si>
  <si>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</si>
  <si>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</si>
  <si>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</si>
  <si>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</si>
  <si>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</si>
  <si>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</si>
  <si>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</si>
  <si>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</si>
  <si>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</si>
  <si>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</si>
  <si>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</si>
  <si>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</si>
  <si>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</si>
  <si>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</si>
  <si>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</si>
  <si>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</si>
  <si>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</si>
  <si>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</si>
  <si>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</si>
  <si>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</si>
  <si>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</si>
  <si>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</si>
  <si>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</si>
  <si>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</si>
  <si>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</si>
  <si>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</si>
  <si>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</si>
  <si>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</si>
  <si>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</si>
  <si>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</si>
  <si>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</si>
  <si>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</si>
  <si>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</si>
  <si>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</si>
  <si>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</si>
  <si>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</si>
  <si>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</si>
  <si>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</si>
  <si>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</si>
  <si>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</si>
  <si>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</si>
  <si>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</si>
  <si>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</si>
  <si>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</si>
  <si>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</si>
  <si>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</si>
  <si>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</si>
  <si>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</si>
  <si>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</si>
  <si>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</si>
  <si>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</si>
  <si>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</si>
  <si>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</si>
  <si>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</si>
  <si>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</si>
  <si>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</si>
  <si>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</si>
  <si>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</si>
  <si>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</si>
  <si>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</si>
  <si>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</si>
  <si>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</si>
  <si>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</si>
  <si>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</si>
  <si>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</si>
  <si>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</si>
  <si>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</si>
  <si>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</si>
  <si>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</si>
  <si>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</si>
  <si>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</si>
  <si>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</si>
  <si>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</si>
  <si>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</si>
  <si>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</si>
  <si>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</si>
  <si>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</si>
  <si>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</si>
  <si>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</si>
  <si>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</si>
  <si>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</si>
  <si>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</si>
  <si>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</si>
  <si>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</si>
  <si>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</si>
  <si>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</si>
  <si>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</si>
  <si>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</si>
  <si>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</si>
  <si>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</si>
  <si>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</si>
  <si>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</si>
  <si>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</si>
  <si>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</si>
  <si>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</si>
  <si>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</si>
  <si>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</si>
  <si>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</si>
  <si>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</si>
  <si>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</si>
  <si>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</si>
  <si>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</si>
  <si>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</si>
  <si>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</si>
  <si>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</si>
  <si>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</si>
  <si>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</si>
  <si>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</si>
  <si>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</si>
  <si>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</si>
  <si>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</si>
  <si>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</si>
  <si>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</si>
  <si>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</si>
  <si>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</si>
  <si>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</si>
  <si>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</si>
  <si>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</si>
  <si>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</si>
  <si>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</si>
  <si>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</si>
  <si>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</si>
  <si>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</si>
  <si>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</si>
  <si>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</si>
  <si>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</si>
  <si>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</si>
  <si>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</si>
  <si>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</si>
  <si>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</si>
  <si>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</si>
  <si>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</si>
  <si>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</si>
  <si>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</si>
  <si>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</si>
  <si>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</si>
  <si>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</si>
  <si>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</si>
  <si>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</si>
  <si>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</si>
  <si>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</si>
  <si>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</si>
  <si>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</si>
  <si>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</si>
  <si>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</si>
  <si>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</si>
  <si>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</si>
  <si>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</si>
  <si>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</si>
  <si>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</si>
  <si>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</si>
  <si>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</si>
  <si>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</si>
  <si>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</si>
  <si>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</si>
  <si>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</si>
  <si>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</si>
  <si>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</si>
  <si>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</si>
  <si>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</si>
  <si>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</si>
  <si>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</si>
  <si>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</si>
  <si>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</si>
  <si>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</si>
  <si>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</si>
  <si>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</si>
  <si>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</si>
  <si>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</si>
  <si>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</si>
  <si>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</si>
  <si>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</si>
  <si>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</si>
  <si>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</si>
  <si>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</si>
  <si>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</si>
  <si>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</si>
  <si>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</si>
  <si>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</si>
  <si>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</si>
  <si>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</si>
  <si>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</si>
  <si>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</si>
  <si>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</si>
  <si>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</si>
  <si>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</si>
  <si>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</si>
  <si>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</si>
  <si>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</si>
  <si>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</si>
  <si>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</si>
  <si>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</si>
  <si>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</si>
  <si>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</si>
  <si>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</si>
  <si>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</si>
  <si>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</si>
  <si>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</si>
  <si>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</si>
  <si>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</si>
  <si>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</si>
  <si>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</si>
  <si>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</si>
  <si>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</si>
  <si>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</si>
  <si>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</si>
  <si>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</si>
  <si>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</si>
  <si>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</si>
  <si>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</si>
  <si>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</si>
  <si>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</si>
  <si>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</si>
  <si>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</si>
  <si>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</si>
  <si>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</si>
  <si>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</si>
  <si>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</si>
  <si>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</si>
  <si>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</si>
  <si>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</si>
  <si>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</si>
  <si>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</si>
  <si>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</si>
  <si>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</si>
  <si>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</si>
  <si>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</si>
  <si>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</si>
  <si>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</si>
  <si>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</si>
  <si>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</si>
  <si>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</si>
  <si>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</si>
  <si>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</si>
  <si>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</si>
  <si>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</si>
  <si>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</si>
  <si>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</si>
  <si>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</si>
  <si>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</si>
  <si>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</si>
  <si>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</si>
  <si>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</si>
  <si>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</si>
  <si>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</si>
  <si>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</si>
  <si>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</si>
  <si>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</si>
  <si>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</si>
  <si>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</si>
  <si>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</si>
  <si>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</si>
  <si>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</si>
  <si>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</si>
  <si>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</si>
  <si>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</si>
  <si>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</si>
  <si>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</si>
  <si>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</si>
  <si>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</si>
  <si>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</si>
  <si>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</si>
  <si>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</si>
  <si>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</si>
  <si>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</si>
  <si>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</si>
  <si>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</si>
  <si>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</si>
  <si>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</si>
  <si>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</si>
  <si>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</si>
  <si>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</si>
  <si>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</si>
  <si>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</si>
  <si>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</si>
  <si>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</si>
  <si>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</si>
  <si>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</si>
  <si>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</si>
  <si>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</si>
  <si>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</si>
  <si>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</si>
  <si>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</si>
  <si>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</si>
  <si>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</si>
  <si>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</si>
  <si>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</si>
  <si>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</si>
  <si>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</si>
  <si>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</si>
  <si>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</si>
  <si>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</si>
  <si>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</si>
  <si>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</si>
  <si>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</si>
  <si>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</si>
  <si>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</si>
  <si>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</si>
  <si>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</si>
  <si>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</si>
  <si>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</si>
  <si>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</si>
  <si>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</si>
  <si>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</si>
  <si>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</si>
  <si>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</si>
  <si>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</si>
  <si>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</si>
  <si>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</si>
  <si>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</si>
  <si>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</si>
  <si>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</si>
  <si>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</si>
  <si>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</si>
  <si>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</si>
  <si>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</si>
  <si>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</si>
  <si>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</si>
  <si>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</si>
  <si>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</si>
  <si>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</si>
  <si>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</si>
  <si>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</si>
  <si>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</si>
  <si>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</si>
  <si>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</si>
  <si>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</si>
  <si>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</si>
  <si>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</si>
  <si>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</si>
  <si>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</si>
  <si>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</si>
  <si>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</si>
  <si>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</si>
  <si>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</si>
  <si>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</si>
  <si>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</si>
  <si>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</si>
  <si>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</si>
  <si>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</si>
  <si>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</si>
  <si>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</si>
  <si>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</si>
  <si>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</si>
  <si>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</si>
  <si>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</si>
  <si>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</si>
  <si>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</si>
  <si>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</si>
  <si>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</si>
  <si>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</si>
  <si>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</si>
  <si>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</si>
  <si>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</si>
  <si>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</si>
  <si>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</si>
  <si>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</si>
  <si>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</si>
  <si>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</si>
  <si>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</si>
  <si>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</si>
  <si>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</si>
  <si>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</si>
  <si>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</si>
  <si>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</si>
  <si>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</si>
  <si>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</si>
  <si>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</si>
  <si>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</si>
  <si>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</si>
  <si>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</si>
  <si>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</si>
  <si>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</si>
  <si>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</si>
  <si>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</si>
  <si>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</si>
  <si>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</si>
  <si>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</si>
  <si>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</si>
  <si>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</si>
  <si>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</si>
  <si>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</si>
  <si>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</si>
  <si>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</si>
  <si>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</si>
  <si>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</si>
  <si>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</si>
  <si>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</si>
  <si>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</si>
  <si>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</si>
  <si>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</si>
  <si>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</si>
  <si>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</si>
  <si>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</si>
  <si>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</si>
  <si>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</si>
  <si>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</si>
  <si>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</si>
  <si>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</si>
  <si>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</si>
  <si>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</si>
  <si>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</si>
  <si>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</si>
  <si>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</si>
  <si>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</si>
  <si>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</si>
  <si>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</si>
  <si>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</si>
  <si>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</si>
  <si>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</si>
  <si>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</si>
  <si>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</si>
  <si>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</si>
  <si>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</si>
  <si>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</si>
  <si>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</si>
  <si>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</si>
  <si>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</si>
  <si>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</si>
  <si>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</si>
  <si>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</si>
  <si>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</si>
  <si>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</si>
  <si>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</si>
  <si>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</si>
  <si>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</si>
  <si>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</si>
  <si>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</si>
  <si>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</si>
  <si>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</si>
  <si>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</si>
  <si>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</si>
  <si>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</si>
  <si>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</si>
  <si>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</si>
  <si>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</si>
  <si>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</si>
  <si>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</si>
  <si>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</si>
  <si>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</si>
  <si>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</si>
  <si>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</si>
  <si>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</si>
  <si>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</si>
  <si>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</si>
  <si>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</si>
  <si>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</si>
  <si>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</si>
  <si>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</si>
  <si>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</si>
  <si>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</si>
  <si>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</si>
  <si>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</si>
  <si>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</si>
  <si>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</si>
  <si>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</si>
  <si>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</si>
  <si>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</si>
  <si>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</si>
  <si>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</si>
  <si>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</si>
  <si>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</si>
  <si>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</si>
  <si>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</si>
  <si>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</si>
  <si>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</si>
  <si>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</si>
  <si>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</si>
  <si>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</si>
  <si>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</si>
  <si>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</si>
  <si>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</si>
  <si>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</si>
  <si>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</si>
  <si>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</si>
  <si>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</si>
  <si>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</si>
  <si>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</si>
  <si>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</si>
  <si>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</si>
  <si>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</si>
  <si>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</si>
  <si>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</si>
  <si>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</si>
  <si>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</si>
  <si>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</si>
  <si>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</si>
  <si>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</si>
  <si>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</si>
  <si>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</si>
  <si>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</si>
  <si>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</si>
  <si>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</si>
  <si>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</si>
  <si>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</si>
  <si>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</si>
  <si>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</si>
  <si>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</si>
  <si>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</si>
  <si>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</si>
  <si>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</si>
  <si>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</si>
  <si>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</si>
  <si>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</si>
  <si>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</si>
  <si>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</si>
  <si>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</si>
  <si>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</si>
  <si>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</si>
  <si>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</si>
  <si>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</si>
  <si>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</si>
  <si>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</si>
  <si>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</si>
  <si>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</si>
  <si>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</si>
  <si>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</si>
  <si>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</si>
  <si>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</si>
  <si>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</si>
  <si>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</si>
  <si>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</si>
  <si>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</si>
  <si>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</si>
  <si>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</si>
  <si>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</si>
  <si>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</si>
  <si>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</si>
  <si>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</si>
  <si>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</si>
  <si>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</si>
  <si>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</si>
  <si>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</si>
  <si>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</si>
  <si>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</si>
  <si>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</si>
  <si>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</si>
  <si>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</si>
  <si>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</si>
  <si>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</si>
  <si>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</si>
  <si>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</si>
  <si>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</si>
  <si>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</si>
  <si>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</si>
  <si>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</si>
  <si>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</si>
  <si>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</si>
  <si>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</si>
  <si>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</si>
  <si>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</si>
  <si>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</si>
  <si>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</si>
  <si>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</si>
  <si>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</si>
  <si>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</si>
  <si>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</si>
  <si>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</si>
  <si>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</si>
  <si>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</si>
  <si>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</si>
  <si>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</si>
  <si>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</si>
  <si>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</si>
  <si>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</si>
  <si>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</si>
  <si>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</si>
  <si>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</si>
  <si>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</si>
  <si>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</si>
  <si>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</si>
  <si>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</si>
  <si>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</si>
  <si>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</si>
  <si>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</si>
  <si>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</si>
  <si>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</si>
  <si>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</si>
  <si>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</si>
  <si>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</si>
  <si>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</si>
  <si>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</si>
  <si>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</si>
  <si>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</si>
  <si>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</si>
  <si>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</si>
  <si>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</si>
  <si>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</si>
  <si>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</si>
  <si>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</si>
  <si>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</si>
  <si>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</si>
  <si>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</si>
  <si>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</si>
  <si>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</si>
  <si>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</si>
  <si>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</si>
  <si>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</si>
  <si>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</si>
  <si>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</si>
  <si>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</si>
  <si>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</si>
  <si>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</si>
  <si>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</si>
  <si>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</si>
  <si>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</si>
  <si>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</si>
  <si>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</si>
  <si>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</si>
  <si>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</si>
  <si>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</si>
  <si>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</si>
  <si>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</si>
  <si>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</si>
  <si>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</si>
  <si>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</si>
  <si>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</si>
  <si>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</si>
  <si>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</si>
  <si>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</si>
  <si>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</si>
  <si>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</si>
  <si>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</si>
  <si>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</si>
  <si>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</si>
  <si>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</si>
  <si>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</si>
  <si>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</si>
  <si>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</si>
  <si>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</si>
  <si>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</si>
  <si>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</si>
  <si>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</si>
  <si>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</si>
  <si>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</si>
  <si>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</si>
  <si>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</si>
  <si>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</si>
  <si>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</si>
  <si>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</si>
  <si>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</si>
  <si>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</si>
  <si>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</si>
  <si>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</si>
  <si>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</si>
  <si>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</si>
  <si>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</si>
  <si>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</si>
  <si>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</si>
  <si>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</si>
  <si>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</si>
  <si>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</si>
  <si>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</si>
  <si>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</si>
  <si>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</si>
  <si>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</si>
  <si>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</si>
  <si>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</si>
  <si>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</si>
  <si>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</si>
  <si>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</si>
  <si>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</si>
  <si>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</si>
  <si>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</si>
  <si>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</si>
  <si>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</si>
  <si>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</si>
  <si>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</si>
  <si>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</si>
  <si>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</si>
  <si>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</si>
  <si>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</si>
  <si>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</si>
  <si>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</si>
  <si>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</si>
  <si>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</si>
  <si>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</si>
  <si>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</si>
  <si>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</si>
  <si>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</si>
  <si>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</si>
  <si>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</si>
  <si>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</si>
  <si>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</si>
  <si>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</si>
  <si>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</si>
  <si>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</si>
  <si>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</si>
  <si>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</si>
  <si>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</si>
  <si>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</si>
  <si>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</si>
  <si>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</si>
  <si>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</si>
  <si>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</si>
  <si>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</si>
  <si>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</si>
  <si>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</si>
  <si>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</si>
  <si>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</si>
  <si>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</si>
  <si>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</si>
  <si>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</si>
  <si>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</si>
  <si>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</si>
  <si>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</si>
  <si>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</si>
  <si>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</si>
  <si>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</si>
  <si>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</si>
  <si>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</si>
  <si>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</si>
  <si>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</si>
  <si>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</si>
  <si>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</si>
  <si>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</si>
  <si>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</si>
  <si>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</si>
  <si>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</si>
  <si>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</si>
  <si>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</si>
  <si>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</si>
  <si>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</si>
  <si>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</si>
  <si>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</si>
  <si>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</si>
  <si>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</si>
  <si>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</si>
  <si>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</si>
  <si>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</si>
  <si>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</si>
  <si>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</si>
  <si>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</si>
  <si>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</si>
  <si>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</si>
  <si>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</si>
  <si>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</si>
  <si>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</si>
  <si>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</si>
  <si>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</si>
  <si>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</si>
  <si>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</si>
  <si>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</si>
  <si>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</si>
  <si>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</si>
  <si>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</si>
  <si>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</si>
  <si>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</si>
  <si>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</si>
  <si>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</si>
  <si>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</si>
  <si>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</si>
  <si>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</si>
  <si>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</si>
  <si>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</si>
  <si>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</si>
  <si>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</si>
  <si>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</si>
  <si>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</si>
  <si>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</si>
  <si>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</si>
  <si>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</si>
  <si>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</si>
  <si>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</si>
  <si>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</si>
  <si>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</si>
  <si>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</si>
  <si>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</si>
  <si>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</si>
  <si>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</si>
  <si>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</si>
  <si>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</si>
  <si>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</si>
  <si>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</si>
  <si>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</si>
  <si>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</si>
  <si>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</si>
  <si>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</si>
  <si>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</si>
  <si>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</si>
  <si>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</si>
  <si>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</si>
  <si>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</si>
  <si>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</si>
  <si>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</si>
  <si>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</si>
  <si>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</si>
  <si>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</si>
  <si>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</si>
  <si>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</si>
  <si>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</si>
  <si>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</si>
  <si>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</si>
  <si>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</si>
  <si>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</si>
  <si>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</si>
  <si>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</si>
  <si>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</si>
  <si>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</si>
  <si>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</si>
  <si>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</si>
  <si>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</si>
  <si>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</si>
  <si>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</si>
  <si>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</si>
  <si>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</si>
  <si>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</si>
  <si>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</si>
  <si>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</si>
  <si>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</si>
  <si>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</si>
  <si>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</si>
  <si>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</si>
  <si>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</si>
  <si>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</si>
  <si>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</si>
  <si>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</si>
  <si>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</si>
  <si>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</si>
  <si>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</si>
  <si>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</si>
  <si>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</si>
  <si>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</si>
  <si>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</si>
  <si>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</si>
  <si>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</si>
  <si>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</si>
  <si>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</si>
  <si>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</si>
  <si>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</si>
  <si>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</si>
  <si>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</si>
  <si>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</si>
  <si>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</si>
  <si>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</si>
  <si>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</si>
  <si>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</si>
  <si>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</si>
  <si>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</si>
  <si>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</si>
  <si>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</si>
  <si>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</si>
  <si>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</si>
  <si>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</si>
  <si>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</si>
  <si>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</si>
  <si>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</si>
  <si>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</si>
  <si>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</si>
  <si>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</si>
  <si>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</si>
  <si>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</si>
  <si>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</si>
  <si>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</si>
  <si>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</si>
  <si>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</si>
  <si>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</si>
  <si>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</si>
  <si>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</si>
  <si>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</si>
  <si>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</si>
  <si>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</si>
  <si>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</si>
  <si>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</si>
  <si>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</si>
  <si>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</si>
  <si>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</si>
  <si>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</si>
  <si>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</si>
  <si>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</si>
  <si>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</si>
  <si>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</si>
  <si>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</si>
  <si>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</si>
  <si>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</si>
  <si>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</si>
  <si>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</si>
  <si>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</si>
  <si>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</si>
  <si>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</si>
  <si>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</si>
  <si>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</si>
  <si>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</si>
  <si>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</si>
  <si>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</si>
  <si>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</si>
  <si>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</si>
  <si>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</si>
  <si>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</si>
  <si>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</si>
  <si>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</si>
  <si>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</si>
  <si>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</si>
  <si>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</si>
  <si>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</si>
  <si>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</si>
  <si>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</si>
  <si>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</si>
  <si>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</si>
  <si>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</si>
  <si>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</si>
  <si>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</si>
  <si>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</si>
  <si>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</si>
  <si>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</si>
  <si>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</si>
  <si>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</si>
  <si>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</si>
  <si>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</si>
  <si>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</si>
  <si>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</si>
  <si>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</si>
  <si>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</si>
  <si>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</si>
  <si>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</si>
  <si>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</si>
  <si>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</si>
  <si>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</si>
  <si>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</si>
  <si>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</si>
  <si>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</si>
  <si>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</si>
  <si>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</si>
  <si>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</si>
  <si>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</si>
  <si>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</si>
  <si>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</si>
  <si>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</si>
  <si>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</si>
  <si>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</si>
  <si>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</si>
  <si>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</si>
  <si>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</si>
  <si>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</si>
  <si>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</si>
  <si>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</si>
  <si>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</si>
  <si>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</si>
  <si>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</si>
  <si>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</si>
  <si>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</si>
  <si>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</si>
  <si>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</si>
  <si>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</si>
  <si>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</si>
  <si>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</si>
  <si>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</si>
  <si>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</si>
  <si>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</si>
  <si>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</si>
  <si>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</si>
  <si>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</si>
  <si>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</si>
  <si>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</si>
  <si>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</si>
  <si>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</si>
  <si>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</si>
  <si>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</si>
  <si>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</si>
  <si>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</si>
  <si>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</si>
  <si>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</si>
  <si>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</si>
  <si>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</si>
  <si>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</si>
  <si>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</si>
  <si>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</si>
  <si>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</si>
  <si>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</si>
  <si>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</si>
  <si>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</si>
  <si>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</si>
  <si>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</si>
  <si>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</si>
  <si>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</si>
  <si>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</si>
  <si>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</si>
  <si>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</si>
  <si>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</si>
  <si>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</si>
  <si>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</si>
  <si>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</si>
  <si>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</si>
  <si>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</si>
  <si>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</si>
  <si>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</si>
  <si>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</si>
  <si>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</si>
  <si>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</si>
  <si>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</si>
  <si>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</si>
  <si>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</si>
  <si>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</si>
  <si>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</si>
  <si>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</si>
  <si>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</si>
  <si>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</si>
  <si>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</si>
  <si>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</si>
  <si>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</si>
  <si>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</si>
  <si>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</si>
  <si>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</si>
  <si>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</si>
  <si>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</si>
  <si>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</si>
  <si>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</si>
  <si>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</si>
  <si>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</si>
  <si>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</si>
  <si>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</si>
  <si>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</si>
  <si>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</si>
  <si>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</si>
  <si>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</si>
  <si>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</si>
  <si>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</si>
  <si>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</si>
  <si>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</si>
  <si>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</si>
  <si>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</si>
  <si>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</si>
  <si>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</si>
  <si>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</si>
  <si>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</si>
  <si>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</si>
  <si>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</si>
  <si>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</si>
  <si>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</si>
  <si>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</si>
  <si>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</si>
  <si>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</si>
  <si>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</si>
  <si>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</si>
  <si>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</si>
  <si>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</si>
  <si>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</si>
  <si>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</si>
  <si>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</si>
  <si>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</si>
  <si>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</si>
  <si>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</si>
  <si>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</si>
  <si>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</si>
  <si>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</si>
  <si>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</si>
  <si>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</si>
  <si>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</si>
  <si>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</si>
  <si>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</si>
  <si>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</si>
  <si>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</si>
  <si>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</si>
  <si>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</si>
  <si>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</si>
  <si>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</si>
  <si>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</si>
  <si>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</si>
  <si>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</si>
  <si>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</si>
  <si>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</si>
  <si>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</si>
  <si>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</si>
  <si>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</si>
  <si>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</si>
  <si>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</si>
  <si>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</si>
  <si>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</si>
  <si>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</si>
  <si>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</si>
  <si>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</si>
  <si>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</si>
  <si>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</si>
  <si>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</si>
  <si>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</si>
  <si>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</si>
  <si>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</si>
  <si>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</si>
  <si>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</si>
  <si>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</si>
  <si>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</si>
  <si>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</si>
  <si>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</si>
  <si>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</si>
  <si>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</si>
  <si>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</si>
  <si>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</si>
  <si>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</si>
  <si>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</si>
  <si>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</si>
  <si>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</si>
  <si>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</si>
  <si>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</si>
  <si>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</si>
  <si>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</si>
  <si>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</si>
  <si>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</si>
  <si>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</si>
  <si>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</si>
  <si>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</si>
  <si>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</si>
  <si>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</si>
  <si>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</si>
  <si>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</si>
  <si>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</si>
  <si>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</si>
  <si>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</si>
  <si>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</si>
  <si>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</si>
  <si>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</si>
  <si>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</si>
  <si>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</si>
  <si>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</si>
  <si>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</si>
  <si>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</si>
  <si>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</si>
  <si>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</si>
  <si>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</si>
  <si>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</si>
  <si>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</si>
  <si>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</si>
  <si>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</si>
  <si>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</si>
  <si>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</si>
  <si>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</si>
  <si>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</si>
  <si>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</si>
  <si>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</si>
  <si>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</si>
  <si>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</si>
  <si>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</si>
  <si>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</si>
  <si>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</si>
  <si>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</si>
  <si>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</si>
  <si>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</si>
  <si>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</si>
  <si>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</si>
  <si>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</si>
  <si>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</si>
  <si>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</si>
  <si>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</si>
  <si>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</si>
  <si>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</si>
  <si>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</si>
  <si>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</si>
  <si>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</si>
  <si>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</si>
  <si>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</si>
  <si>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</si>
  <si>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</si>
  <si>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</si>
  <si>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</si>
  <si>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</si>
  <si>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</si>
  <si>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</si>
  <si>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</si>
  <si>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</si>
  <si>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</si>
  <si>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</si>
  <si>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</si>
  <si>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</si>
  <si>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</si>
  <si>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</si>
  <si>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</si>
  <si>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</si>
  <si>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</si>
  <si>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</si>
  <si>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</si>
  <si>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</si>
  <si>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</si>
  <si>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</si>
  <si>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</si>
  <si>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</si>
  <si>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</si>
  <si>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</si>
  <si>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</si>
  <si>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</si>
  <si>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</si>
  <si>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</si>
  <si>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</si>
  <si>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</si>
  <si>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</si>
  <si>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</si>
  <si>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</si>
  <si>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</si>
  <si>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</si>
  <si>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</si>
  <si>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</si>
  <si>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</si>
  <si>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</si>
  <si>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</si>
  <si>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</si>
  <si>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</si>
  <si>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</si>
  <si>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</si>
  <si>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</si>
  <si>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</si>
  <si>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</si>
  <si>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</si>
  <si>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</si>
  <si>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</si>
  <si>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</si>
  <si>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</si>
  <si>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</si>
  <si>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</si>
  <si>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</si>
  <si>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</si>
  <si>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</si>
  <si>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</si>
  <si>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</si>
  <si>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</si>
  <si>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</si>
  <si>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</si>
  <si>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</si>
  <si>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</si>
  <si>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</si>
  <si>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</si>
  <si>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</si>
  <si>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</si>
  <si>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</si>
  <si>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</si>
  <si>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</si>
  <si>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</si>
  <si>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</si>
  <si>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</si>
  <si>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</si>
  <si>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</si>
  <si>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</si>
  <si>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</si>
  <si>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</si>
  <si>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</si>
  <si>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</si>
  <si>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</si>
  <si>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</si>
  <si>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</si>
  <si>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</si>
  <si>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</si>
  <si>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</si>
  <si>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</si>
  <si>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</si>
  <si>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</si>
  <si>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</si>
  <si>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</si>
  <si>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</si>
  <si>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</si>
  <si>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</si>
  <si>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</si>
  <si>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</si>
  <si>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</si>
  <si>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</si>
  <si>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</si>
  <si>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</si>
  <si>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</si>
  <si>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</si>
  <si>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</si>
  <si>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</si>
  <si>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</si>
  <si>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</si>
  <si>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</si>
  <si>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</si>
  <si>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</si>
  <si>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</si>
  <si>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</si>
  <si>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</si>
  <si>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</si>
  <si>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</si>
  <si>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</si>
  <si>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</si>
  <si>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</si>
  <si>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</si>
  <si>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</si>
  <si>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</si>
  <si>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</si>
  <si>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</si>
  <si>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</si>
  <si>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</si>
  <si>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</si>
  <si>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</si>
  <si>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</si>
  <si>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</si>
  <si>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</si>
  <si>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</si>
  <si>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</si>
  <si>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</si>
  <si>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</si>
  <si>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</si>
  <si>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</si>
  <si>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</si>
  <si>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</si>
  <si>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</si>
  <si>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</si>
  <si>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</si>
  <si>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</si>
  <si>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</si>
  <si>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</si>
  <si>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</si>
  <si>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</si>
  <si>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</si>
  <si>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</si>
  <si>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</si>
  <si>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</si>
  <si>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</si>
  <si>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</si>
  <si>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</si>
  <si>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</si>
  <si>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</si>
  <si>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</si>
  <si>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</si>
  <si>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</si>
  <si>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</si>
  <si>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</si>
  <si>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</si>
  <si>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</si>
  <si>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</si>
  <si>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</si>
  <si>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</si>
  <si>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</si>
  <si>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</si>
  <si>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</si>
  <si>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</si>
  <si>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</si>
  <si>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</si>
  <si>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</si>
  <si>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</si>
  <si>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</si>
  <si>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</si>
  <si>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</si>
  <si>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</si>
  <si>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</si>
  <si>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</si>
  <si>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</si>
  <si>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</si>
  <si>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</si>
  <si>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</si>
  <si>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</si>
  <si>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</si>
  <si>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</si>
  <si>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</si>
  <si>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</si>
  <si>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</si>
  <si>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</si>
  <si>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</si>
  <si>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</si>
  <si>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</si>
  <si>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</si>
  <si>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</si>
  <si>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</si>
  <si>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</si>
  <si>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</si>
  <si>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</si>
  <si>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</si>
  <si>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</si>
  <si>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</si>
  <si>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</si>
  <si>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</si>
  <si>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</si>
  <si>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</si>
  <si>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</si>
  <si>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</si>
  <si>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</si>
  <si>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</si>
  <si>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</si>
  <si>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</si>
  <si>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</si>
  <si>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</si>
  <si>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</si>
  <si>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</si>
  <si>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</si>
  <si>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</si>
  <si>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</si>
  <si>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</si>
  <si>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</si>
  <si>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</si>
  <si>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</si>
  <si>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</si>
  <si>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</si>
  <si>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</si>
  <si>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</si>
  <si>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</si>
  <si>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</si>
  <si>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</si>
  <si>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</si>
  <si>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</si>
  <si>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</si>
  <si>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</si>
  <si>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</si>
  <si>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</si>
  <si>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</si>
  <si>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</si>
  <si>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</si>
  <si>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</si>
  <si>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</si>
  <si>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</si>
  <si>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</si>
  <si>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</si>
  <si>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</si>
  <si>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</si>
  <si>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</si>
  <si>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</si>
  <si>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</si>
  <si>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</si>
  <si>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</si>
  <si>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</si>
  <si>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</si>
  <si>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</si>
  <si>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</si>
  <si>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</si>
  <si>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</si>
  <si>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</si>
  <si>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</si>
  <si>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</si>
  <si>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</si>
  <si>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</si>
  <si>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</si>
  <si>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</si>
  <si>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</si>
  <si>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</si>
  <si>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</si>
  <si>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</si>
  <si>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</si>
  <si>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</si>
  <si>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</si>
  <si>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</si>
  <si>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</si>
  <si>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</si>
  <si>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</si>
  <si>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</si>
  <si>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</si>
  <si>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</si>
  <si>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</si>
  <si>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</si>
  <si>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</si>
  <si>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</si>
  <si>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</si>
  <si>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</si>
  <si>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</si>
  <si>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</si>
  <si>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</si>
  <si>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</si>
  <si>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</si>
  <si>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</si>
  <si>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</si>
  <si>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</si>
  <si>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</si>
  <si>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</si>
  <si>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</si>
  <si>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</si>
  <si>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</si>
  <si>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</si>
  <si>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</si>
  <si>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</si>
  <si>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</si>
  <si>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</si>
  <si>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</si>
  <si>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</si>
  <si>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</si>
  <si>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</si>
  <si>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</si>
  <si>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</si>
  <si>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</si>
  <si>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</si>
  <si>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</si>
  <si>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</si>
  <si>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</si>
  <si>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</si>
  <si>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</si>
  <si>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</si>
  <si>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</si>
  <si>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</si>
  <si>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</si>
  <si>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</si>
  <si>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</si>
  <si>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</si>
  <si>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</si>
  <si>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</si>
  <si>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</si>
  <si>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</si>
  <si>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</si>
  <si>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</si>
  <si>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</si>
  <si>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</si>
  <si>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</si>
  <si>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</si>
  <si>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</si>
  <si>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</si>
  <si>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</si>
  <si>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</si>
  <si>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</si>
  <si>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</si>
  <si>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</si>
  <si>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</si>
  <si>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</si>
  <si>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</si>
  <si>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</si>
  <si>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</si>
  <si>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</si>
  <si>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</si>
  <si>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</si>
  <si>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</si>
  <si>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</si>
  <si>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</si>
  <si>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</si>
  <si>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</si>
  <si>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</si>
  <si>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</si>
  <si>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</si>
  <si>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</si>
  <si>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</si>
  <si>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</si>
  <si>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</si>
  <si>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</si>
  <si>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</si>
  <si>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</si>
  <si>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</si>
  <si>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</si>
  <si>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</si>
  <si>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</si>
  <si>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</si>
  <si>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</si>
  <si>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</si>
  <si>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</si>
  <si>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</si>
  <si>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</si>
  <si>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</si>
  <si>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</si>
  <si>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</si>
  <si>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</si>
  <si>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</si>
  <si>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</si>
  <si>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</si>
  <si>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</si>
  <si>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</si>
  <si>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</si>
  <si>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</si>
  <si>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</si>
  <si>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</si>
  <si>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</si>
  <si>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</si>
  <si>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</si>
  <si>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</si>
  <si>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</si>
  <si>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</si>
  <si>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</si>
  <si>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</si>
  <si>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</si>
  <si>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</si>
  <si>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</si>
  <si>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</si>
  <si>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</si>
  <si>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</si>
  <si>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</si>
  <si>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</si>
  <si>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</si>
  <si>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</si>
  <si>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</si>
  <si>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</si>
  <si>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</si>
  <si>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</si>
  <si>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</si>
  <si>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</si>
  <si>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</si>
  <si>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</si>
  <si>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</si>
  <si>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</si>
  <si>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</si>
  <si>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</si>
  <si>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</si>
  <si>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</si>
  <si>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</si>
  <si>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</si>
  <si>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</si>
  <si>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</si>
  <si>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</si>
  <si>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</si>
  <si>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</si>
  <si>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</si>
  <si>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</si>
  <si>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</si>
  <si>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</si>
  <si>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</si>
  <si>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</si>
  <si>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</si>
  <si>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</si>
  <si>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</si>
  <si>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</si>
  <si>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</si>
  <si>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</si>
  <si>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</si>
  <si>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</si>
  <si>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</si>
  <si>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</si>
  <si>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</si>
  <si>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</si>
  <si>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</si>
  <si>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</si>
  <si>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</si>
  <si>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</si>
  <si>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</si>
  <si>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</si>
  <si>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</si>
  <si>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</si>
  <si>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</si>
  <si>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</si>
  <si>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</si>
  <si>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</si>
  <si>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</si>
  <si>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</si>
  <si>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</si>
  <si>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</si>
  <si>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</si>
  <si>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</si>
  <si>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</si>
  <si>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</si>
  <si>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</si>
  <si>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</si>
  <si>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</si>
  <si>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</si>
  <si>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</si>
  <si>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</si>
  <si>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</si>
  <si>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</si>
  <si>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</si>
  <si>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</si>
  <si>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</si>
  <si>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</si>
  <si>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</si>
  <si>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</si>
  <si>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</si>
  <si>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</si>
  <si>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</si>
  <si>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</si>
  <si>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</si>
  <si>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</si>
  <si>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</si>
  <si>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</si>
  <si>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</si>
  <si>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</si>
  <si>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</si>
  <si>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</si>
  <si>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</si>
  <si>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</si>
  <si>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</si>
  <si>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</si>
  <si>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</si>
  <si>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</si>
  <si>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</si>
  <si>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</si>
  <si>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</si>
  <si>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</si>
  <si>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</si>
  <si>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</si>
  <si>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</si>
  <si>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</si>
  <si>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</si>
  <si>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</si>
  <si>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</si>
  <si>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</si>
  <si>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</si>
  <si>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</si>
  <si>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</si>
  <si>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</si>
  <si>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</si>
  <si>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</si>
  <si>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</si>
  <si>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</si>
  <si>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</si>
  <si>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</si>
  <si>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</si>
  <si>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</si>
  <si>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</si>
  <si>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</si>
  <si>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</si>
  <si>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</si>
  <si>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</si>
  <si>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</si>
  <si>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</si>
  <si>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</si>
  <si>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</si>
  <si>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</si>
  <si>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</si>
  <si>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</si>
  <si>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</si>
  <si>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</si>
  <si>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</si>
  <si>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</si>
  <si>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</si>
  <si>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</si>
  <si>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</si>
  <si>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</si>
  <si>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</si>
  <si>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</si>
  <si>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</si>
  <si>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</si>
  <si>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</si>
  <si>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</si>
  <si>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</si>
  <si>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</si>
  <si>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</si>
  <si>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</si>
  <si>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</si>
  <si>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</si>
  <si>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</si>
  <si>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</si>
  <si>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</si>
  <si>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</si>
  <si>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</si>
  <si>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</si>
  <si>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</si>
  <si>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</si>
  <si>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</si>
  <si>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</si>
  <si>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</si>
  <si>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</si>
  <si>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</si>
  <si>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</si>
  <si>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</si>
  <si>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</si>
  <si>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</si>
  <si>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</si>
  <si>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</si>
  <si>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</si>
  <si>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</si>
  <si>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</si>
  <si>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</si>
  <si>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</si>
  <si>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</si>
  <si>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</si>
  <si>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</si>
  <si>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</si>
  <si>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</si>
  <si>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</si>
  <si>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</si>
  <si>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</si>
  <si>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</si>
  <si>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</si>
  <si>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</si>
  <si>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</si>
  <si>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</si>
  <si>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</si>
  <si>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</si>
  <si>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</si>
  <si>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</si>
  <si>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</si>
  <si>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</si>
  <si>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</si>
  <si>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</si>
  <si>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</si>
  <si>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</si>
  <si>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</si>
  <si>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</si>
  <si>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</si>
  <si>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</si>
  <si>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</si>
  <si>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</si>
  <si>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</si>
  <si>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</si>
  <si>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</si>
  <si>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</si>
  <si>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</si>
  <si>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</si>
  <si>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</si>
  <si>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</si>
  <si>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</si>
  <si>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</si>
  <si>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</si>
  <si>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</si>
  <si>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</si>
  <si>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</si>
  <si>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</si>
  <si>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</si>
  <si>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</si>
  <si>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</si>
  <si>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</si>
  <si>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</si>
  <si>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</si>
  <si>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</si>
  <si>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</si>
  <si>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</si>
  <si>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</si>
  <si>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</si>
  <si>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</si>
  <si>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</si>
  <si>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</si>
  <si>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</si>
  <si>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</si>
  <si>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</si>
  <si>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</si>
  <si>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</si>
  <si>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</si>
  <si>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</si>
  <si>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</si>
  <si>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</si>
  <si>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</si>
  <si>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</si>
  <si>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</si>
  <si>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</si>
  <si>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</si>
  <si>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</si>
  <si>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</si>
  <si>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</si>
  <si>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</si>
  <si>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</si>
  <si>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</si>
  <si>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</si>
  <si>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</si>
  <si>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</si>
  <si>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</si>
  <si>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</si>
  <si>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</si>
  <si>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</si>
  <si>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</si>
  <si>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</si>
  <si>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</si>
  <si>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</si>
  <si>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</si>
  <si>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</si>
  <si>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</si>
  <si>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</si>
  <si>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</si>
  <si>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</si>
  <si>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</si>
  <si>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</si>
  <si>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</si>
  <si>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</si>
  <si>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</si>
  <si>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</si>
  <si>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</si>
  <si>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</si>
  <si>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</si>
  <si>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</si>
  <si>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</si>
  <si>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</si>
  <si>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</si>
  <si>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</si>
  <si>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</si>
  <si>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</si>
  <si>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</si>
  <si>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</si>
  <si>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</si>
  <si>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</si>
  <si>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</si>
  <si>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</si>
  <si>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</si>
  <si>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</si>
  <si>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</si>
  <si>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</si>
  <si>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</si>
  <si>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</si>
  <si>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</si>
  <si>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</si>
  <si>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</si>
  <si>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</si>
  <si>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</si>
  <si>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</si>
  <si>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</si>
  <si>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</si>
  <si>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</si>
  <si>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</si>
  <si>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</si>
  <si>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</si>
  <si>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</si>
  <si>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</si>
  <si>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</si>
  <si>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</si>
  <si>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</si>
  <si>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</si>
  <si>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</si>
  <si>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</si>
  <si>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</si>
  <si>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</si>
  <si>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</si>
  <si>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</si>
  <si>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</si>
  <si>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</si>
  <si>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</si>
  <si>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</si>
  <si>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</si>
  <si>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</si>
  <si>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</si>
  <si>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</si>
  <si>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</si>
  <si>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</si>
  <si>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</si>
  <si>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</si>
  <si>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</si>
  <si>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</si>
  <si>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</si>
  <si>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</si>
  <si>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</si>
  <si>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</si>
  <si>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</si>
  <si>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</si>
  <si>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</si>
  <si>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</si>
  <si>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</si>
  <si>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</si>
  <si>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</si>
  <si>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</si>
  <si>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</si>
  <si>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</si>
  <si>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</si>
  <si>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</si>
  <si>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</si>
  <si>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</si>
  <si>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</si>
  <si>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</si>
  <si>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</si>
  <si>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</si>
  <si>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</si>
  <si>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</si>
  <si>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</si>
  <si>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</si>
  <si>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</si>
  <si>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</si>
  <si>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</si>
  <si>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</si>
  <si>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</si>
  <si>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</si>
  <si>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</si>
  <si>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</si>
  <si>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</si>
  <si>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</si>
  <si>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</si>
  <si>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</si>
  <si>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</si>
  <si>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</si>
  <si>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</si>
  <si>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</si>
  <si>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</si>
  <si>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</si>
  <si>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</si>
  <si>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</si>
  <si>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</si>
  <si>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</si>
  <si>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</si>
  <si>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</si>
  <si>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</si>
  <si>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</si>
  <si>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</si>
  <si>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</si>
  <si>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</si>
  <si>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</si>
  <si>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</si>
  <si>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</si>
  <si>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</si>
  <si>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</si>
  <si>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</si>
  <si>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</si>
  <si>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</si>
  <si>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</si>
  <si>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</si>
  <si>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</si>
  <si>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</si>
  <si>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</si>
  <si>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</si>
  <si>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</si>
  <si>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</si>
  <si>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</si>
  <si>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</si>
  <si>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</si>
  <si>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</si>
  <si>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</si>
  <si>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</si>
  <si>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</si>
  <si>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</si>
  <si>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</si>
  <si>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</si>
  <si>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</si>
  <si>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</si>
  <si>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</si>
  <si>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</si>
  <si>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</si>
  <si>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</si>
  <si>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</si>
  <si>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</si>
  <si>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</si>
  <si>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</si>
  <si>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</si>
  <si>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</si>
  <si>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</si>
  <si>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</si>
  <si>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</si>
  <si>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</si>
  <si>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</si>
  <si>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</si>
  <si>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</si>
  <si>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</si>
  <si>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</si>
  <si>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</si>
  <si>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</si>
  <si>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</si>
  <si>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</si>
  <si>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</si>
  <si>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</si>
  <si>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</si>
  <si>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</si>
  <si>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</si>
  <si>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</si>
  <si>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</si>
  <si>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</si>
  <si>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</si>
  <si>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</si>
  <si>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</si>
  <si>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</si>
  <si>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</si>
  <si>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</si>
  <si>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</si>
  <si>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</si>
  <si>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</si>
  <si>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</si>
  <si>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</si>
  <si>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</si>
  <si>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</si>
  <si>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</si>
  <si>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</si>
  <si>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</si>
  <si>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</si>
  <si>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</si>
  <si>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</si>
  <si>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</si>
  <si>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</si>
  <si>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</si>
  <si>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</si>
  <si>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</si>
  <si>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</si>
  <si>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</si>
  <si>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</si>
  <si>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</si>
  <si>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</si>
  <si>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</si>
  <si>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</si>
  <si>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</si>
  <si>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</si>
  <si>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</si>
  <si>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</si>
  <si>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</si>
  <si>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</si>
  <si>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</si>
  <si>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</si>
  <si>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</si>
  <si>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</si>
  <si>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</si>
  <si>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</si>
  <si>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</si>
  <si>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</si>
  <si>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</si>
  <si>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</si>
  <si>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</si>
  <si>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</si>
  <si>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</si>
  <si>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</si>
  <si>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</si>
  <si>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</si>
  <si>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</si>
  <si>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</si>
  <si>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</si>
  <si>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</si>
  <si>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</si>
  <si>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</si>
  <si>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</si>
  <si>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</si>
  <si>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</si>
  <si>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</si>
  <si>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</si>
  <si>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</si>
  <si>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</si>
  <si>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</si>
  <si>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</si>
  <si>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</si>
  <si>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</si>
  <si>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</si>
  <si>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</si>
  <si>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</si>
  <si>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</si>
  <si>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</si>
  <si>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</si>
  <si>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</si>
  <si>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</si>
  <si>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</si>
  <si>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</si>
  <si>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</si>
  <si>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</si>
  <si>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</si>
  <si>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</si>
  <si>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</si>
  <si>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</si>
  <si>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</si>
  <si>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</si>
  <si>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</si>
  <si>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</si>
  <si>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</si>
  <si>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</si>
  <si>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</si>
  <si>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</si>
  <si>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</si>
  <si>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</si>
  <si>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</si>
  <si>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</si>
  <si>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</si>
  <si>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</si>
  <si>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</si>
  <si>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</si>
  <si>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</si>
  <si>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</si>
  <si>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</si>
  <si>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</si>
  <si>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</si>
  <si>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</si>
  <si>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</si>
  <si>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</si>
  <si>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</si>
  <si>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</si>
  <si>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</si>
  <si>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</si>
  <si>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</si>
  <si>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</si>
  <si>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</si>
  <si>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</si>
  <si>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</si>
  <si>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</si>
  <si>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</si>
  <si>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</si>
  <si>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</si>
  <si>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</si>
  <si>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</si>
  <si>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</si>
  <si>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</si>
  <si>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</si>
  <si>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</si>
  <si>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</si>
  <si>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</si>
  <si>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</si>
  <si>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</si>
  <si>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</si>
  <si>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</si>
  <si>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</si>
  <si>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</si>
  <si>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</si>
  <si>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</si>
  <si>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</si>
  <si>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</si>
  <si>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</si>
  <si>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</si>
  <si>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</si>
  <si>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</si>
  <si>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</si>
  <si>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</si>
  <si>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</si>
  <si>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</si>
  <si>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</si>
  <si>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</si>
  <si>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</si>
  <si>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</si>
  <si>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</si>
  <si>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</si>
  <si>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</si>
  <si>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</si>
  <si>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</si>
  <si>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</si>
  <si>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</si>
  <si>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</si>
  <si>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</si>
  <si>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</si>
  <si>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</si>
  <si>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</si>
  <si>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</si>
  <si>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</si>
  <si>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</si>
  <si>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</si>
  <si>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</si>
  <si>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</si>
  <si>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</si>
  <si>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</si>
  <si>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</si>
  <si>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</si>
  <si>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</si>
  <si>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</si>
  <si>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</si>
  <si>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</si>
  <si>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</si>
  <si>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</si>
  <si>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</si>
  <si>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</si>
  <si>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</si>
  <si>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</si>
  <si>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</si>
  <si>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</si>
  <si>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</si>
  <si>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</si>
  <si>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</si>
  <si>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</si>
  <si>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</si>
  <si>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</si>
  <si>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</si>
  <si>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</si>
  <si>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</si>
  <si>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</si>
  <si>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</si>
  <si>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</si>
  <si>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</si>
  <si>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</si>
  <si>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</si>
  <si>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</si>
  <si>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</si>
  <si>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</si>
  <si>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</si>
  <si>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</si>
  <si>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</si>
  <si>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</si>
  <si>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</si>
  <si>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</si>
  <si>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</si>
  <si>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</si>
  <si>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</si>
  <si>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</si>
  <si>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</si>
  <si>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</si>
  <si>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</si>
  <si>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</si>
  <si>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</si>
  <si>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</si>
  <si>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</si>
  <si>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</si>
  <si>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</si>
  <si>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</si>
  <si>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</si>
  <si>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</si>
  <si>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</si>
  <si>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</si>
  <si>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</si>
  <si>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</si>
  <si>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</si>
  <si>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</si>
  <si>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</si>
  <si>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</si>
  <si>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</si>
  <si>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</si>
  <si>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</si>
  <si>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</si>
  <si>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</si>
  <si>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</si>
  <si>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</si>
  <si>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</si>
  <si>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</si>
  <si>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</si>
  <si>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</si>
  <si>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</si>
  <si>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</si>
  <si>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</si>
  <si>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</si>
  <si>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</si>
  <si>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</si>
  <si>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</si>
  <si>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</si>
  <si>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</si>
  <si>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</si>
  <si>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</si>
  <si>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</si>
  <si>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</si>
  <si>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</si>
  <si>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</si>
  <si>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</si>
  <si>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</si>
  <si>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</si>
  <si>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</si>
  <si>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</si>
  <si>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</si>
  <si>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</si>
  <si>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</si>
  <si>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</si>
  <si>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</si>
  <si>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</si>
  <si>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</si>
  <si>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</si>
  <si>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</si>
  <si>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</si>
  <si>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</si>
  <si>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</si>
  <si>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</si>
  <si>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</si>
  <si>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</si>
  <si>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</si>
  <si>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</si>
  <si>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</si>
  <si>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</si>
  <si>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</si>
  <si>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</si>
  <si>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</si>
  <si>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</si>
  <si>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</si>
  <si>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</si>
  <si>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</si>
  <si>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</si>
  <si>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</si>
  <si>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</si>
  <si>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</si>
  <si>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</si>
  <si>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</si>
  <si>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</si>
  <si>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</si>
  <si>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</si>
  <si>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</si>
  <si>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</si>
  <si>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</si>
  <si>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</si>
  <si>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</si>
  <si>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</si>
  <si>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</si>
  <si>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</si>
  <si>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</si>
  <si>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</si>
  <si>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</si>
  <si>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</si>
  <si>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</si>
  <si>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</si>
  <si>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</si>
  <si>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</si>
  <si>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</si>
  <si>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</si>
  <si>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</si>
  <si>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</si>
  <si>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</si>
  <si>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</si>
  <si>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</si>
  <si>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</si>
  <si>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</si>
  <si>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</si>
  <si>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</si>
  <si>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</si>
  <si>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</si>
  <si>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</si>
  <si>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</si>
  <si>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</si>
  <si>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</si>
  <si>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</si>
  <si>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</si>
  <si>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</si>
  <si>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</si>
  <si>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</si>
  <si>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</si>
  <si>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</si>
  <si>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</si>
  <si>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</si>
  <si>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</si>
  <si>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</si>
  <si>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</si>
  <si>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</si>
  <si>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</si>
  <si>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</si>
  <si>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</si>
  <si>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</si>
  <si>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</si>
  <si>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</si>
  <si>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</si>
  <si>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</si>
  <si>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</si>
  <si>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</si>
  <si>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</si>
  <si>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</si>
  <si>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</si>
  <si>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</si>
  <si>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</si>
  <si>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</si>
  <si>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</si>
  <si>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</si>
  <si>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</si>
  <si>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</si>
  <si>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</si>
  <si>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</si>
  <si>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</si>
  <si>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</si>
  <si>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</si>
  <si>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</si>
  <si>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</si>
  <si>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</si>
  <si>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</si>
  <si>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</si>
  <si>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</si>
  <si>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</si>
  <si>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</si>
  <si>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</si>
  <si>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</si>
  <si>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</si>
  <si>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</si>
  <si>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</si>
  <si>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</si>
  <si>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</si>
  <si>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</si>
  <si>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</si>
  <si>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</si>
  <si>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</si>
  <si>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</si>
  <si>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</si>
  <si>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</si>
  <si>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</si>
  <si>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</si>
  <si>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</si>
  <si>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</si>
  <si>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</si>
  <si>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</si>
  <si>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</si>
  <si>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</si>
  <si>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</si>
  <si>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</si>
  <si>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</si>
  <si>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</si>
  <si>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</si>
  <si>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</si>
  <si>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</si>
  <si>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</si>
  <si>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</si>
  <si>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</si>
  <si>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</si>
  <si>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</si>
  <si>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</si>
  <si>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</si>
  <si>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</si>
  <si>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</si>
  <si>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</si>
  <si>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</si>
  <si>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</si>
  <si>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</si>
  <si>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</si>
  <si>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</si>
  <si>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</si>
  <si>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</si>
  <si>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</si>
  <si>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</si>
  <si>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</si>
  <si>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</si>
  <si>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</si>
  <si>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</si>
  <si>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</si>
  <si>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</si>
  <si>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</si>
  <si>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</si>
  <si>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</si>
  <si>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</si>
  <si>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</si>
  <si>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</si>
  <si>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</si>
  <si>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</si>
  <si>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</si>
  <si>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</si>
  <si>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</si>
  <si>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</si>
  <si>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</si>
  <si>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</si>
  <si>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</si>
  <si>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</si>
  <si>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</si>
  <si>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</si>
  <si>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</si>
  <si>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</si>
  <si>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</si>
  <si>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</si>
  <si>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</si>
  <si>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</si>
  <si>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</si>
  <si>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</si>
  <si>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</si>
  <si>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</si>
  <si>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</si>
  <si>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</si>
  <si>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</si>
  <si>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</si>
  <si>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</si>
  <si>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</si>
  <si>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</si>
  <si>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</si>
  <si>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</si>
  <si>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</si>
  <si>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</si>
  <si>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</si>
  <si>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</si>
  <si>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</si>
  <si>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</si>
  <si>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</si>
  <si>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</si>
  <si>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</si>
  <si>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</si>
  <si>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</si>
  <si>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</si>
  <si>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</si>
  <si>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</si>
  <si>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</si>
  <si>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</si>
  <si>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</si>
  <si>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</si>
  <si>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</si>
  <si>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</si>
  <si>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</si>
  <si>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</si>
  <si>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</si>
  <si>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</si>
  <si>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</si>
  <si>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</si>
  <si>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</si>
  <si>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</si>
  <si>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</si>
  <si>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</si>
  <si>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</si>
  <si>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</si>
  <si>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</si>
  <si>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</si>
  <si>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</si>
  <si>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</si>
  <si>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</si>
  <si>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</si>
  <si>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</si>
  <si>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</si>
  <si>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</si>
  <si>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</si>
  <si>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</si>
  <si>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</si>
  <si>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</si>
  <si>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</si>
  <si>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</si>
  <si>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</si>
  <si>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</si>
  <si>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</si>
  <si>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</si>
  <si>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</si>
  <si>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</si>
  <si>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</si>
  <si>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</si>
  <si>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</si>
  <si>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</si>
  <si>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</si>
  <si>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</si>
  <si>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</si>
  <si>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</si>
  <si>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</si>
  <si>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</si>
  <si>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</si>
  <si>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</si>
  <si>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</si>
  <si>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</si>
  <si>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</si>
  <si>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</si>
  <si>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</si>
  <si>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</si>
  <si>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</si>
  <si>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</si>
  <si>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</si>
  <si>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</si>
  <si>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</si>
  <si>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</si>
  <si>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</si>
  <si>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</si>
  <si>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</si>
  <si>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</si>
  <si>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</si>
  <si>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</si>
  <si>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</si>
  <si>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</si>
  <si>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</si>
  <si>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</si>
  <si>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</si>
  <si>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</si>
  <si>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</si>
  <si>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</si>
  <si>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</si>
  <si>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</si>
  <si>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</si>
  <si>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</si>
  <si>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</si>
  <si>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</si>
  <si>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</si>
  <si>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</si>
  <si>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</si>
  <si>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</si>
  <si>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</si>
  <si>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</si>
  <si>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</si>
  <si>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</si>
  <si>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</si>
  <si>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</si>
  <si>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</si>
  <si>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</si>
  <si>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</si>
  <si>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</si>
  <si>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</si>
  <si>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</si>
  <si>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</si>
  <si>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</si>
  <si>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</si>
  <si>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</si>
  <si>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</si>
  <si>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</si>
  <si>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</si>
  <si>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</si>
  <si>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</si>
  <si>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</si>
  <si>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</si>
  <si>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</si>
  <si>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</si>
  <si>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</si>
  <si>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</si>
  <si>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</si>
  <si>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</si>
  <si>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</si>
  <si>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</si>
  <si>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</si>
  <si>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</si>
  <si>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</si>
  <si>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</si>
  <si>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</si>
  <si>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</si>
  <si>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</si>
  <si>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</si>
  <si>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</si>
  <si>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</si>
  <si>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</si>
  <si>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</si>
  <si>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</si>
  <si>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</si>
  <si>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</si>
  <si>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</si>
  <si>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</si>
  <si>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</si>
  <si>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</si>
  <si>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</si>
  <si>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</si>
  <si>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</si>
  <si>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</si>
  <si>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</si>
  <si>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</si>
  <si>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</si>
  <si>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</si>
  <si>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</si>
  <si>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</si>
  <si>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</si>
  <si>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</si>
  <si>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</si>
  <si>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</si>
  <si>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</si>
  <si>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</si>
  <si>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</si>
  <si>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</si>
  <si>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</si>
  <si>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</si>
  <si>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</si>
  <si>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</si>
  <si>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</si>
  <si>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</si>
  <si>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</si>
  <si>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</si>
  <si>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</si>
  <si>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</si>
  <si>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</si>
  <si>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</si>
  <si>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</si>
  <si>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</si>
  <si>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</si>
  <si>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</si>
  <si>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</si>
  <si>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</si>
  <si>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</si>
  <si>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</si>
  <si>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</si>
  <si>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</si>
  <si>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</si>
  <si>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</si>
  <si>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</si>
  <si>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</si>
  <si>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</si>
  <si>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</si>
  <si>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</si>
  <si>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</si>
  <si>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</si>
  <si>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</si>
  <si>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</si>
  <si>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</si>
  <si>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</si>
  <si>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</si>
  <si>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</si>
  <si>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</si>
  <si>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</si>
  <si>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</si>
  <si>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</si>
  <si>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</si>
  <si>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</si>
  <si>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</si>
  <si>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</si>
  <si>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</si>
  <si>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</si>
  <si>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</si>
  <si>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</si>
  <si>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</si>
  <si>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</si>
  <si>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</si>
  <si>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</si>
  <si>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</si>
  <si>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</si>
  <si>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</si>
  <si>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</si>
  <si>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</si>
  <si>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</si>
  <si>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</si>
  <si>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</si>
  <si>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</si>
  <si>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</si>
  <si>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</si>
  <si>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</si>
  <si>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</si>
  <si>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</si>
  <si>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</si>
  <si>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</si>
  <si>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</si>
  <si>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</si>
  <si>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</si>
  <si>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</si>
  <si>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</si>
  <si>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</si>
  <si>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</si>
  <si>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</si>
  <si>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</si>
  <si>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</si>
  <si>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</si>
  <si>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</si>
  <si>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</si>
  <si>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</si>
  <si>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</si>
  <si>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</si>
  <si>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</si>
  <si>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</si>
  <si>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</si>
  <si>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</si>
  <si>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</si>
  <si>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</si>
  <si>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</si>
  <si>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</si>
  <si>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</si>
  <si>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</si>
  <si>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</si>
  <si>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</si>
  <si>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</si>
  <si>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</si>
  <si>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</si>
  <si>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</si>
  <si>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</si>
  <si>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</si>
  <si>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</si>
  <si>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</si>
  <si>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</si>
  <si>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</si>
  <si>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</si>
  <si>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</si>
  <si>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</si>
  <si>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</si>
  <si>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</si>
  <si>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</si>
  <si>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</si>
  <si>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</si>
  <si>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</si>
  <si>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</si>
  <si>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</si>
  <si>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</si>
  <si>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</si>
  <si>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</si>
  <si>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</si>
  <si>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</si>
  <si>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</si>
  <si>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</si>
  <si>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</si>
  <si>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</si>
  <si>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</si>
  <si>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</si>
  <si>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</si>
  <si>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</si>
  <si>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</si>
  <si>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</si>
  <si>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</si>
  <si>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</si>
  <si>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</si>
  <si>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</si>
  <si>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</si>
  <si>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</si>
  <si>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</si>
  <si>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</si>
  <si>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</si>
  <si>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</si>
  <si>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</si>
  <si>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</si>
  <si>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</si>
  <si>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</si>
  <si>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</si>
  <si>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</si>
  <si>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</si>
  <si>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</si>
  <si>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</si>
  <si>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</si>
  <si>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</si>
  <si>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</si>
  <si>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</si>
  <si>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</si>
  <si>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</si>
  <si>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</si>
  <si>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</si>
  <si>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</si>
  <si>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</si>
  <si>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</si>
  <si>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</si>
  <si>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</si>
  <si>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</si>
  <si>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</si>
  <si>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</si>
  <si>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</si>
  <si>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</si>
  <si>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</si>
  <si>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</si>
  <si>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</si>
  <si>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</si>
  <si>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</si>
  <si>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</si>
  <si>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</si>
  <si>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</si>
  <si>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</si>
  <si>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</si>
  <si>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</si>
  <si>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</si>
  <si>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</si>
  <si>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</si>
  <si>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</si>
  <si>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</si>
  <si>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</si>
  <si>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</si>
  <si>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</si>
  <si>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</si>
  <si>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</si>
  <si>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</si>
  <si>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</si>
  <si>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</si>
  <si>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</si>
  <si>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</si>
  <si>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</si>
  <si>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</si>
  <si>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</si>
  <si>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</si>
  <si>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</si>
  <si>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</si>
  <si>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</si>
  <si>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</si>
  <si>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</si>
  <si>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</si>
  <si>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</si>
  <si>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</si>
  <si>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</si>
  <si>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</si>
  <si>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</si>
  <si>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</si>
  <si>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</si>
  <si>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</si>
  <si>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</si>
  <si>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</si>
  <si>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</si>
  <si>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</si>
  <si>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</si>
  <si>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</si>
  <si>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</si>
  <si>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</si>
  <si>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</si>
  <si>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</si>
  <si>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</si>
  <si>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</si>
  <si>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</si>
  <si>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</si>
  <si>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</si>
  <si>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</si>
  <si>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</si>
  <si>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</si>
  <si>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</si>
  <si>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</si>
  <si>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</si>
  <si>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</si>
  <si>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</si>
  <si>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</si>
  <si>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</si>
  <si>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</si>
  <si>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</si>
  <si>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</si>
  <si>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</si>
  <si>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</si>
  <si>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</si>
  <si>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</si>
  <si>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</si>
  <si>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</si>
  <si>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</si>
  <si>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</si>
  <si>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</si>
  <si>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</si>
  <si>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</si>
  <si>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</si>
  <si>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</si>
  <si>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</si>
  <si>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</si>
  <si>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</si>
  <si>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</si>
  <si>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</si>
  <si>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</si>
  <si>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</si>
  <si>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</si>
  <si>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</si>
  <si>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</si>
  <si>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</si>
  <si>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</si>
  <si>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</si>
  <si>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</si>
  <si>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</si>
  <si>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</si>
  <si>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</si>
  <si>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</si>
  <si>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</si>
  <si>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</si>
  <si>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</si>
  <si>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</si>
  <si>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</si>
  <si>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</si>
  <si>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</si>
  <si>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</si>
  <si>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</si>
  <si>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</si>
  <si>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</si>
  <si>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</si>
  <si>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</si>
  <si>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</si>
  <si>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</si>
  <si>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</si>
  <si>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</si>
  <si>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</si>
  <si>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</si>
  <si>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</si>
  <si>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</si>
  <si>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</si>
  <si>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</si>
  <si>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</si>
  <si>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</si>
  <si>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</si>
  <si>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</si>
  <si>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</si>
  <si>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</si>
  <si>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</si>
  <si>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</si>
  <si>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</si>
  <si>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</si>
  <si>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</si>
  <si>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</si>
  <si>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</si>
  <si>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</si>
  <si>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</si>
  <si>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</si>
  <si>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</si>
  <si>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</si>
  <si>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</si>
  <si>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</si>
  <si>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</si>
  <si>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</si>
  <si>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</si>
  <si>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</si>
  <si>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</si>
  <si>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</si>
  <si>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</si>
  <si>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</si>
  <si>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</si>
  <si>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</si>
  <si>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</si>
  <si>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</si>
  <si>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</si>
  <si>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</si>
  <si>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</si>
  <si>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</si>
  <si>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</si>
  <si>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</si>
  <si>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</si>
  <si>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</si>
  <si>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</si>
  <si>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</si>
  <si>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</si>
  <si>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</si>
  <si>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</si>
  <si>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</si>
  <si>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</si>
  <si>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</si>
  <si>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</si>
  <si>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</si>
  <si>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</si>
  <si>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</si>
  <si>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</si>
  <si>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</si>
  <si>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</si>
  <si>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</si>
  <si>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</si>
  <si>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</si>
  <si>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</si>
  <si>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</si>
  <si>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</si>
  <si>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</si>
  <si>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</si>
  <si>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</si>
  <si>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</si>
  <si>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</si>
  <si>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</si>
  <si>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</si>
  <si>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</si>
  <si>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</si>
  <si>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</si>
  <si>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</si>
  <si>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</si>
  <si>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</si>
  <si>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</si>
  <si>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</si>
  <si>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</si>
  <si>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</si>
  <si>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</si>
  <si>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</si>
  <si>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</si>
  <si>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</si>
  <si>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</si>
  <si>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</si>
  <si>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</si>
  <si>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</si>
  <si>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</si>
  <si>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</si>
  <si>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</si>
  <si>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</si>
  <si>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</si>
  <si>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</si>
  <si>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</si>
  <si>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</si>
  <si>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</si>
  <si>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</si>
  <si>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</si>
  <si>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</si>
  <si>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</si>
  <si>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</si>
  <si>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</si>
  <si>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</si>
  <si>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</si>
  <si>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</si>
  <si>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</si>
  <si>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</si>
  <si>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</si>
  <si>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</si>
  <si>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</si>
  <si>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</si>
  <si>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</si>
  <si>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</si>
  <si>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</si>
  <si>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</si>
  <si>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</si>
  <si>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</si>
  <si>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</si>
  <si>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</si>
  <si>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</si>
  <si>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</si>
  <si>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</si>
  <si>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</si>
  <si>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</si>
  <si>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</si>
  <si>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</si>
  <si>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</si>
  <si>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</si>
  <si>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</si>
  <si>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</si>
  <si>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</si>
  <si>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</si>
  <si>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</si>
  <si>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</si>
  <si>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</si>
  <si>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</si>
  <si>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</si>
  <si>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</si>
  <si>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</si>
  <si>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</si>
  <si>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</si>
  <si>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</si>
  <si>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</si>
  <si>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</si>
  <si>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</si>
  <si>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</si>
  <si>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</si>
  <si>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</si>
  <si>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</si>
  <si>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</si>
  <si>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</si>
  <si>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</si>
  <si>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</si>
  <si>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</si>
  <si>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</si>
  <si>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</si>
  <si>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</si>
  <si>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</si>
  <si>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</si>
  <si>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</si>
  <si>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</si>
  <si>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</si>
  <si>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</si>
  <si>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</si>
  <si>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</si>
  <si>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</si>
  <si>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</si>
  <si>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</si>
  <si>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</si>
  <si>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</si>
  <si>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</si>
  <si>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</si>
  <si>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</si>
  <si>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</si>
  <si>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</si>
  <si>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</si>
  <si>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</si>
  <si>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</si>
  <si>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</si>
  <si>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</si>
  <si>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</si>
  <si>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</si>
  <si>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</si>
  <si>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</si>
  <si>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</si>
  <si>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</si>
  <si>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</si>
  <si>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</si>
  <si>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</si>
  <si>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</si>
  <si>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</si>
  <si>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</si>
  <si>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</si>
  <si>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</si>
  <si>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</si>
  <si>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</si>
  <si>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</si>
  <si>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</si>
  <si>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</si>
  <si>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</si>
  <si>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</si>
  <si>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</si>
  <si>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</si>
  <si>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</si>
  <si>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</si>
  <si>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</si>
  <si>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</si>
  <si>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</si>
  <si>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</si>
  <si>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</si>
  <si>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</si>
  <si>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</si>
  <si>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</si>
  <si>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</si>
  <si>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</si>
  <si>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</si>
  <si>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</si>
  <si>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</si>
  <si>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</si>
  <si>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</si>
  <si>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</si>
  <si>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</si>
  <si>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</si>
  <si>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</si>
  <si>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</si>
  <si>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</si>
  <si>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</si>
  <si>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</si>
  <si>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</si>
  <si>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</si>
  <si>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</si>
  <si>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</si>
  <si>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</si>
  <si>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</si>
  <si>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</si>
  <si>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</si>
  <si>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</si>
  <si>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</si>
  <si>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</si>
  <si>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</si>
  <si>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</si>
  <si>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</si>
  <si>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</si>
  <si>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</si>
  <si>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</si>
  <si>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</si>
  <si>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</si>
  <si>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</si>
  <si>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</si>
  <si>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</si>
  <si>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</si>
  <si>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</si>
  <si>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</si>
  <si>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</si>
  <si>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</si>
  <si>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</si>
  <si>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</si>
  <si>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</si>
  <si>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</si>
  <si>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</si>
  <si>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</si>
  <si>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</si>
  <si>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</si>
  <si>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</si>
  <si>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</si>
  <si>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</si>
  <si>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</si>
  <si>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</si>
  <si>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</si>
  <si>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</si>
  <si>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</si>
  <si>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</si>
  <si>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</si>
  <si>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</si>
  <si>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</si>
  <si>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</si>
  <si>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</si>
  <si>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</si>
  <si>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</si>
  <si>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</si>
  <si>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</si>
  <si>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</si>
  <si>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</si>
  <si>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</si>
  <si>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</si>
  <si>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</si>
  <si>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</si>
  <si>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</si>
  <si>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</si>
  <si>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</si>
  <si>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</si>
  <si>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</si>
  <si>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</si>
  <si>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</si>
  <si>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</si>
  <si>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</si>
  <si>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</si>
  <si>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</si>
  <si>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</si>
  <si>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</si>
  <si>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</si>
  <si>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</si>
  <si>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</si>
  <si>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</si>
  <si>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</si>
  <si>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</si>
  <si>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</si>
  <si>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</si>
  <si>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</si>
  <si>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</si>
  <si>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</si>
  <si>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</si>
  <si>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</si>
  <si>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</si>
  <si>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</si>
  <si>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</si>
  <si>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</si>
  <si>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</si>
  <si>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</si>
  <si>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</si>
  <si>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</si>
  <si>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</si>
  <si>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</si>
  <si>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</si>
  <si>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</si>
  <si>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</si>
  <si>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</si>
  <si>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</si>
  <si>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</si>
  <si>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</si>
  <si>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</si>
  <si>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</si>
  <si>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</si>
  <si>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</si>
  <si>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</si>
  <si>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</si>
  <si>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</si>
  <si>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</si>
  <si>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</si>
  <si>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</si>
  <si>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</si>
  <si>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</si>
  <si>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</si>
  <si>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</si>
  <si>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</si>
  <si>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</si>
  <si>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</si>
  <si>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</si>
  <si>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</si>
  <si>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</si>
  <si>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</si>
  <si>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</si>
  <si>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</si>
  <si>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</si>
  <si>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</si>
  <si>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</si>
  <si>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</si>
  <si>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</si>
  <si>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</si>
  <si>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</si>
  <si>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</si>
  <si>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</si>
  <si>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</si>
  <si>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</si>
  <si>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</si>
  <si>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</si>
  <si>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</si>
  <si>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</si>
  <si>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</si>
  <si>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</si>
  <si>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</si>
  <si>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</si>
  <si>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</si>
  <si>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</si>
  <si>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</si>
  <si>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</si>
  <si>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</si>
  <si>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</si>
  <si>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</si>
  <si>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</si>
  <si>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</si>
  <si>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</si>
  <si>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</si>
  <si>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</si>
  <si>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</si>
  <si>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</si>
  <si>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</si>
  <si>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</si>
  <si>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</si>
  <si>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</si>
  <si>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</si>
  <si>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</si>
  <si>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</si>
  <si>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</si>
  <si>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</si>
  <si>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</si>
  <si>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</si>
  <si>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</si>
  <si>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</si>
  <si>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</si>
  <si>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</si>
  <si>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</si>
  <si>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</si>
  <si>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</si>
  <si>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</si>
  <si>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</si>
  <si>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</si>
  <si>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</si>
  <si>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</si>
  <si>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</si>
  <si>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</si>
  <si>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</si>
  <si>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</si>
  <si>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</si>
  <si>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</si>
  <si>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</si>
  <si>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</si>
  <si>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</si>
  <si>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</si>
  <si>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</si>
  <si>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</si>
  <si>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</si>
  <si>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</si>
  <si>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</si>
  <si>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</si>
  <si>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</si>
  <si>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</si>
  <si>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</si>
  <si>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</si>
  <si>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</si>
  <si>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</si>
  <si>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</si>
  <si>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</si>
  <si>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</si>
  <si>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</si>
  <si>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</si>
  <si>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</si>
  <si>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</si>
  <si>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</si>
  <si>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</si>
  <si>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</si>
  <si>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</si>
  <si>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</si>
  <si>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</si>
  <si>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</si>
  <si>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</si>
  <si>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</si>
  <si>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</si>
  <si>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</si>
  <si>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</si>
  <si>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</si>
  <si>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</si>
  <si>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</si>
  <si>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</si>
  <si>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</si>
  <si>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</si>
  <si>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</si>
  <si>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</si>
  <si>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</si>
  <si>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</si>
  <si>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</si>
  <si>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</si>
  <si>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</si>
  <si>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</si>
  <si>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</si>
  <si>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</si>
  <si>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</si>
  <si>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</si>
  <si>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</si>
  <si>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</si>
  <si>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</si>
  <si>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</si>
  <si>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</si>
  <si>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</si>
  <si>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</si>
  <si>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</si>
  <si>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</si>
  <si>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</si>
  <si>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</si>
  <si>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</si>
  <si>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</si>
  <si>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</si>
  <si>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</si>
  <si>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</si>
  <si>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</si>
  <si>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</si>
  <si>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</si>
  <si>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</si>
  <si>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</si>
  <si>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</si>
  <si>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</si>
  <si>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</si>
  <si>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</si>
  <si>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</si>
  <si>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</si>
  <si>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</si>
  <si>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</si>
  <si>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</si>
  <si>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</si>
  <si>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</si>
  <si>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</si>
  <si>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</si>
  <si>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</si>
  <si>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</si>
  <si>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</si>
  <si>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</si>
  <si>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</si>
  <si>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</si>
  <si>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</si>
  <si>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</si>
  <si>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</si>
  <si>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</si>
  <si>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</si>
  <si>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</si>
  <si>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</si>
  <si>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</si>
  <si>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</si>
  <si>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</si>
  <si>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</si>
  <si>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</si>
  <si>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</si>
  <si>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</si>
  <si>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</si>
  <si>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</si>
  <si>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</si>
  <si>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</si>
  <si>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</si>
  <si>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</si>
  <si>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</si>
  <si>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</si>
  <si>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</si>
  <si>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</si>
  <si>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</si>
  <si>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</si>
  <si>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</si>
  <si>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</si>
  <si>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</si>
  <si>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</si>
  <si>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</si>
  <si>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</si>
  <si>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</si>
  <si>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</si>
  <si>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</si>
  <si>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</si>
  <si>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</si>
  <si>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</si>
  <si>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</si>
  <si>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</si>
  <si>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</si>
  <si>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</si>
  <si>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</si>
  <si>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</si>
  <si>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</si>
  <si>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</si>
  <si>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</si>
  <si>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</si>
  <si>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</si>
  <si>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</si>
  <si>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</si>
  <si>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</si>
  <si>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</si>
  <si>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</si>
  <si>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</si>
  <si>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</si>
  <si>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</si>
  <si>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</si>
  <si>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</si>
  <si>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</si>
  <si>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</si>
  <si>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</si>
  <si>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</si>
  <si>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</si>
  <si>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</si>
  <si>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</si>
  <si>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</si>
  <si>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</si>
  <si>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</si>
  <si>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</si>
  <si>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</si>
  <si>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</si>
  <si>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</si>
  <si>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</si>
  <si>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</si>
  <si>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</si>
  <si>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</si>
  <si>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</si>
  <si>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</si>
  <si>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</si>
  <si>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</si>
  <si>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</si>
  <si>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</si>
  <si>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</si>
  <si>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</si>
  <si>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</si>
  <si>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</si>
  <si>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</si>
  <si>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</si>
  <si>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</si>
  <si>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</si>
  <si>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</si>
  <si>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</si>
  <si>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</si>
  <si>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</si>
  <si>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</si>
  <si>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</si>
  <si>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</si>
  <si>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</si>
  <si>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</si>
  <si>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</si>
  <si>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</si>
  <si>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</si>
  <si>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</si>
  <si>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</si>
  <si>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</si>
  <si>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</si>
  <si>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</si>
  <si>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</si>
  <si>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</si>
  <si>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</si>
  <si>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</si>
  <si>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</si>
  <si>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</si>
  <si>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</si>
  <si>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</si>
  <si>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</si>
  <si>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</si>
  <si>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</si>
  <si>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</si>
  <si>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</si>
  <si>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</si>
  <si>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</si>
  <si>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</si>
  <si>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</si>
  <si>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</si>
  <si>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</si>
  <si>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</si>
  <si>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</si>
  <si>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</si>
  <si>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</si>
  <si>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</si>
  <si>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</si>
  <si>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</si>
  <si>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</si>
  <si>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</si>
  <si>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</si>
  <si>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</si>
  <si>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</si>
  <si>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</si>
  <si>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</si>
  <si>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</si>
  <si>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</si>
  <si>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</si>
  <si>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</si>
  <si>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</si>
  <si>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</si>
  <si>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</si>
  <si>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</si>
  <si>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</si>
  <si>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</si>
  <si>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</si>
  <si>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</si>
  <si>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</si>
  <si>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</si>
  <si>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</si>
  <si>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</si>
  <si>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</si>
  <si>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</si>
  <si>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</si>
  <si>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</si>
  <si>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</si>
  <si>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</si>
  <si>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</si>
  <si>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</si>
  <si>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</si>
  <si>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</si>
  <si>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</si>
  <si>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</si>
  <si>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</si>
  <si>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</si>
  <si>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</si>
  <si>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</si>
  <si>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</si>
  <si>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</si>
  <si>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</si>
  <si>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</si>
  <si>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</si>
  <si>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</si>
  <si>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</si>
  <si>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</si>
  <si>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</si>
  <si>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</si>
  <si>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</si>
  <si>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</si>
  <si>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</si>
  <si>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</si>
  <si>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</si>
  <si>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</si>
  <si>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</si>
  <si>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</si>
  <si>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</si>
  <si>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</si>
  <si>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</si>
  <si>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</si>
  <si>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</si>
  <si>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</si>
  <si>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</si>
  <si>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</si>
  <si>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</si>
  <si>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</si>
  <si>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</si>
  <si>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</si>
  <si>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</si>
  <si>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</si>
  <si>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</si>
  <si>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</si>
  <si>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</si>
  <si>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</si>
  <si>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</si>
  <si>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</si>
  <si>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</si>
  <si>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</si>
  <si>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</si>
  <si>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</si>
  <si>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</si>
  <si>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</si>
  <si>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</si>
  <si>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</si>
  <si>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</si>
  <si>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</si>
  <si>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</si>
  <si>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</si>
  <si>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</si>
  <si>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</si>
  <si>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</si>
  <si>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</si>
  <si>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</si>
  <si>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</si>
  <si>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</si>
  <si>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</si>
  <si>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</si>
  <si>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</si>
  <si>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</si>
  <si>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</si>
  <si>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</si>
  <si>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</si>
  <si>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</si>
  <si>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</si>
  <si>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</si>
  <si>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</si>
  <si>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</si>
  <si>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</si>
  <si>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</si>
  <si>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</si>
  <si>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</si>
  <si>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</si>
  <si>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</si>
  <si>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</si>
  <si>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</si>
  <si>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</si>
  <si>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</si>
  <si>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</si>
  <si>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</si>
  <si>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</si>
  <si>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</si>
  <si>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</si>
  <si>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</si>
  <si>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</si>
  <si>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</si>
  <si>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</si>
  <si>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</si>
  <si>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</si>
  <si>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</si>
  <si>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</si>
  <si>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</si>
  <si>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</si>
  <si>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</si>
  <si>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</si>
  <si>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</si>
  <si>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</si>
  <si>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</si>
  <si>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</si>
  <si>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</si>
  <si>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</si>
  <si>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</si>
  <si>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</si>
  <si>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</si>
  <si>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</si>
  <si>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</si>
  <si>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</si>
  <si>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</si>
  <si>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</si>
  <si>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</si>
  <si>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</si>
  <si>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</si>
  <si>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</si>
  <si>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</si>
  <si>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</si>
  <si>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</si>
  <si>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</si>
  <si>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</si>
  <si>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</si>
  <si>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</si>
  <si>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</si>
  <si>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</si>
  <si>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</si>
  <si>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</si>
  <si>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</si>
  <si>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</si>
  <si>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</si>
  <si>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</si>
  <si>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</si>
  <si>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</si>
  <si>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</si>
  <si>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</si>
  <si>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</si>
  <si>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</si>
  <si>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</si>
  <si>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</si>
  <si>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</si>
  <si>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</si>
  <si>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</si>
  <si>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</si>
  <si>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</si>
  <si>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</si>
  <si>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</si>
  <si>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</si>
  <si>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</si>
  <si>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</si>
  <si>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</si>
  <si>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</si>
  <si>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</si>
  <si>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</si>
  <si>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</si>
  <si>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</si>
  <si>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</si>
  <si>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</si>
  <si>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</si>
  <si>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</si>
  <si>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</si>
  <si>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</si>
  <si>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</si>
  <si>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</si>
  <si>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</si>
  <si>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</si>
  <si>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</si>
  <si>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</si>
  <si>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</si>
  <si>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</si>
  <si>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</si>
  <si>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</si>
  <si>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</si>
  <si>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</si>
  <si>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</si>
  <si>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</si>
  <si>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</si>
  <si>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</si>
  <si>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</si>
  <si>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</si>
  <si>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</si>
  <si>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</si>
  <si>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</si>
  <si>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</si>
  <si>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</si>
  <si>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</si>
  <si>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</si>
  <si>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</si>
  <si>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</si>
  <si>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</si>
  <si>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</si>
  <si>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</si>
  <si>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</si>
  <si>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</si>
  <si>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</si>
  <si>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</si>
  <si>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</si>
  <si>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</si>
  <si>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</si>
  <si>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</si>
  <si>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</si>
  <si>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</si>
  <si>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</si>
  <si>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</si>
  <si>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</si>
  <si>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</si>
  <si>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</si>
  <si>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</si>
  <si>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</si>
  <si>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</si>
  <si>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</si>
  <si>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</si>
  <si>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</si>
  <si>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</si>
  <si>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</si>
  <si>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</si>
  <si>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</si>
  <si>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</si>
  <si>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</si>
  <si>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</si>
  <si>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</si>
  <si>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</si>
  <si>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</si>
  <si>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</si>
  <si>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</si>
  <si>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</si>
  <si>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</si>
  <si>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</si>
  <si>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</si>
  <si>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</si>
  <si>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</si>
  <si>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</si>
  <si>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</si>
  <si>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</si>
  <si>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</si>
  <si>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</si>
  <si>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</si>
  <si>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</si>
  <si>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</si>
  <si>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</si>
  <si>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</si>
  <si>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</si>
  <si>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</si>
  <si>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</si>
  <si>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</si>
  <si>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</si>
  <si>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</si>
  <si>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</si>
  <si>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</si>
  <si>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</si>
  <si>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</si>
  <si>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</si>
  <si>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</si>
  <si>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</si>
  <si>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</si>
  <si>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</si>
  <si>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</si>
  <si>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</si>
  <si>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</si>
  <si>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</si>
  <si>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</si>
  <si>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</si>
  <si>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</si>
  <si>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</si>
  <si>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</si>
  <si>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</si>
  <si>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</si>
  <si>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</si>
  <si>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</si>
  <si>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</si>
  <si>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</si>
  <si>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</si>
  <si>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</si>
  <si>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</si>
  <si>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</si>
  <si>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</si>
  <si>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</si>
  <si>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</si>
  <si>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</si>
  <si>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</si>
  <si>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</si>
  <si>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</si>
  <si>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</si>
  <si>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</si>
  <si>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</si>
  <si>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</si>
  <si>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</si>
  <si>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</si>
  <si>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</si>
  <si>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</si>
  <si>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</si>
  <si>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</si>
  <si>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</si>
  <si>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</si>
  <si>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</si>
  <si>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</si>
  <si>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</si>
  <si>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</si>
  <si>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</si>
  <si>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</si>
  <si>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</si>
  <si>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</si>
  <si>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</si>
  <si>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</si>
  <si>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</si>
  <si>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</si>
  <si>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</si>
  <si>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</si>
  <si>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</si>
  <si>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</si>
  <si>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</si>
  <si>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</si>
  <si>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</si>
  <si>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</si>
  <si>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</si>
  <si>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</si>
  <si>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</si>
  <si>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</si>
  <si>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</si>
  <si>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</si>
  <si>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</si>
  <si>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</si>
  <si>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</si>
  <si>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</si>
  <si>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</si>
  <si>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</si>
  <si>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</si>
  <si>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</si>
  <si>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</si>
  <si>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</si>
  <si>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</si>
  <si>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</si>
  <si>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</si>
  <si>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</si>
  <si>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</si>
  <si>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</si>
  <si>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</si>
  <si>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</si>
  <si>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</si>
  <si>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</si>
  <si>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</si>
  <si>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</si>
  <si>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</si>
  <si>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</si>
  <si>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</si>
  <si>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</si>
  <si>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</si>
  <si>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</si>
  <si>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</si>
  <si>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</si>
  <si>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</si>
  <si>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</si>
  <si>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</si>
  <si>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</si>
  <si>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</si>
  <si>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</si>
  <si>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</si>
  <si>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</si>
  <si>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</si>
  <si>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</si>
  <si>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</si>
  <si>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</si>
  <si>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</si>
  <si>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</si>
  <si>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</si>
  <si>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</si>
  <si>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</si>
  <si>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</si>
  <si>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</si>
  <si>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</si>
  <si>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</si>
  <si>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</si>
  <si>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</si>
  <si>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</si>
  <si>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</si>
  <si>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</si>
  <si>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</si>
  <si>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</si>
  <si>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</si>
  <si>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</si>
  <si>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</si>
  <si>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</si>
  <si>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</si>
  <si>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</si>
  <si>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</si>
  <si>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</si>
  <si>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</si>
  <si>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</si>
  <si>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</si>
  <si>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</si>
  <si>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</si>
  <si>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</si>
  <si>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</si>
  <si>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</si>
  <si>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</si>
  <si>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</si>
  <si>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</si>
  <si>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</si>
  <si>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</si>
  <si>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</si>
  <si>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</si>
  <si>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</si>
  <si>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</si>
  <si>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</si>
  <si>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</si>
  <si>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</si>
  <si>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</si>
  <si>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</si>
  <si>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</si>
  <si>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</si>
  <si>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</si>
  <si>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</si>
  <si>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</si>
  <si>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</si>
  <si>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</si>
  <si>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</si>
  <si>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</si>
  <si>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</si>
  <si>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</si>
  <si>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</si>
  <si>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</si>
  <si>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</si>
  <si>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</si>
  <si>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</si>
  <si>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</si>
  <si>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</si>
  <si>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</si>
  <si>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</si>
  <si>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</si>
  <si>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</si>
  <si>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</si>
  <si>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</si>
  <si>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</si>
  <si>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</si>
  <si>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</si>
  <si>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</si>
  <si>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</si>
  <si>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</si>
  <si>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</si>
  <si>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</si>
  <si>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</si>
  <si>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</si>
  <si>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</si>
  <si>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</si>
  <si>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</si>
  <si>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</si>
  <si>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</si>
  <si>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</si>
  <si>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</si>
  <si>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</si>
  <si>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</si>
  <si>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</si>
  <si>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</si>
  <si>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</si>
  <si>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</si>
  <si>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</si>
  <si>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</si>
  <si>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</si>
  <si>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</si>
  <si>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</si>
  <si>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</si>
  <si>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</si>
  <si>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</si>
  <si>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</si>
  <si>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</si>
  <si>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</si>
  <si>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</si>
  <si>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</si>
  <si>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</si>
  <si>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</si>
  <si>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</si>
  <si>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</si>
  <si>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</si>
  <si>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</si>
  <si>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</si>
  <si>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</si>
  <si>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</si>
  <si>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</si>
  <si>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</si>
  <si>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</si>
  <si>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</si>
  <si>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</si>
  <si>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</si>
  <si>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</si>
  <si>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</si>
  <si>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</si>
  <si>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</si>
  <si>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</si>
  <si>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</si>
  <si>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</si>
  <si>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</si>
  <si>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</si>
  <si>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</si>
  <si>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</si>
  <si>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</si>
  <si>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</si>
  <si>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</si>
  <si>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</si>
  <si>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</si>
  <si>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</si>
  <si>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</si>
  <si>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</si>
  <si>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</si>
  <si>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</si>
  <si>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</si>
  <si>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</si>
  <si>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</si>
  <si>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</si>
  <si>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</si>
  <si>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</si>
  <si>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</si>
  <si>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</si>
  <si>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</si>
  <si>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</si>
  <si>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</si>
  <si>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</si>
  <si>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</si>
  <si>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</si>
  <si>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</si>
  <si>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</si>
  <si>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</si>
  <si>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</si>
  <si>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</si>
  <si>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</si>
  <si>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</si>
  <si>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</si>
  <si>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</si>
  <si>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</si>
  <si>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</si>
  <si>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</si>
  <si>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</si>
  <si>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</si>
  <si>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</si>
  <si>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</si>
  <si>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</si>
  <si>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</si>
  <si>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</si>
  <si>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</si>
  <si>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</si>
  <si>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</si>
  <si>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</si>
  <si>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</si>
  <si>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</si>
  <si>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</si>
  <si>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</si>
  <si>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</si>
  <si>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</si>
  <si>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</si>
  <si>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</si>
  <si>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</si>
  <si>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</si>
  <si>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</si>
  <si>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</si>
  <si>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</si>
  <si>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</si>
  <si>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</si>
  <si>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</si>
  <si>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</si>
  <si>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</si>
  <si>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</si>
  <si>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</si>
  <si>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</si>
  <si>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</si>
  <si>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</si>
  <si>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</si>
  <si>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</si>
  <si>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</si>
  <si>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</si>
  <si>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</si>
  <si>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</si>
  <si>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</si>
  <si>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</si>
  <si>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</si>
  <si>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</si>
  <si>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</si>
  <si>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</si>
  <si>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</si>
  <si>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</si>
  <si>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</si>
  <si>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</si>
  <si>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</si>
  <si>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</si>
  <si>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</si>
  <si>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</si>
  <si>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</si>
  <si>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</si>
  <si>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</si>
  <si>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</si>
  <si>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</si>
  <si>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</si>
  <si>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</si>
  <si>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</si>
  <si>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</si>
  <si>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</si>
  <si>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</si>
  <si>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</si>
  <si>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</si>
  <si>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</si>
  <si>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</si>
  <si>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</si>
  <si>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</si>
  <si>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</si>
  <si>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</si>
  <si>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</si>
  <si>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</si>
  <si>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</si>
  <si>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</si>
  <si>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</si>
  <si>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</si>
  <si>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</si>
  <si>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</si>
  <si>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</si>
  <si>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</si>
  <si>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</si>
  <si>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</si>
  <si>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</si>
  <si>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</si>
  <si>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</si>
  <si>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</si>
  <si>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</si>
  <si>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</si>
  <si>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</si>
  <si>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</si>
  <si>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</si>
  <si>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</si>
  <si>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</si>
  <si>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</si>
  <si>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</si>
  <si>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</si>
  <si>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</si>
  <si>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</si>
  <si>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</si>
  <si>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</si>
  <si>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</si>
  <si>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</si>
  <si>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</si>
  <si>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</si>
  <si>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</si>
  <si>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</si>
  <si>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</si>
  <si>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</si>
  <si>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</si>
  <si>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</si>
  <si>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</si>
  <si>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</si>
  <si>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</si>
  <si>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</si>
  <si>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</si>
  <si>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</si>
  <si>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</si>
  <si>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</si>
  <si>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</si>
  <si>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</si>
  <si>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</si>
  <si>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</si>
  <si>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</si>
  <si>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</si>
  <si>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</si>
  <si>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</si>
  <si>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</si>
  <si>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</si>
  <si>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</si>
  <si>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</si>
  <si>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</si>
  <si>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</si>
  <si>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</si>
  <si>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</si>
  <si>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</si>
  <si>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</si>
  <si>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</si>
  <si>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</si>
  <si>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</si>
  <si>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</si>
  <si>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</si>
  <si>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</si>
  <si>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</si>
  <si>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</si>
  <si>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</si>
  <si>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</si>
  <si>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</si>
  <si>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</si>
  <si>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</si>
  <si>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</si>
  <si>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</si>
  <si>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</si>
  <si>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</si>
  <si>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</si>
  <si>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</si>
  <si>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</si>
  <si>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</si>
  <si>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</si>
  <si>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</si>
  <si>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</si>
  <si>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</si>
  <si>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</si>
  <si>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</si>
  <si>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</si>
  <si>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</si>
  <si>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</si>
  <si>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</si>
  <si>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</si>
  <si>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</si>
  <si>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</si>
  <si>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</si>
  <si>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</si>
  <si>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</si>
  <si>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</si>
  <si>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</si>
  <si>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</si>
  <si>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</si>
  <si>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</si>
  <si>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</si>
  <si>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</si>
  <si>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</si>
  <si>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</si>
  <si>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</si>
  <si>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</si>
  <si>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</si>
  <si>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</si>
  <si>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</si>
  <si>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</si>
  <si>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</si>
  <si>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</si>
  <si>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</si>
  <si>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</si>
  <si>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</si>
  <si>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</si>
  <si>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</si>
  <si>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</si>
  <si>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</si>
  <si>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</si>
  <si>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</si>
  <si>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</si>
  <si>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</si>
  <si>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</si>
  <si>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</si>
  <si>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</si>
  <si>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</si>
  <si>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</si>
  <si>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</si>
  <si>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</si>
  <si>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</si>
  <si>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</si>
  <si>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</si>
  <si>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</si>
  <si>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</si>
  <si>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</si>
  <si>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</si>
  <si>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</si>
  <si>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</si>
  <si>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</si>
  <si>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</si>
  <si>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</si>
  <si>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</si>
  <si>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</si>
  <si>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</si>
  <si>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</si>
  <si>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</si>
  <si>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</si>
  <si>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</si>
  <si>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</si>
  <si>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</si>
  <si>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</si>
  <si>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</si>
  <si>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</si>
  <si>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</si>
  <si>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</si>
  <si>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</si>
  <si>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</si>
  <si>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</si>
  <si>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</si>
  <si>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</si>
  <si>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</si>
  <si>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</si>
  <si>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</si>
  <si>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</si>
  <si>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</si>
  <si>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</si>
  <si>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</si>
  <si>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</si>
  <si>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</si>
  <si>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</si>
  <si>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</si>
  <si>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</si>
  <si>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</si>
  <si>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</si>
  <si>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</si>
  <si>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</si>
  <si>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</si>
  <si>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</si>
  <si>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</si>
  <si>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</si>
  <si>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</si>
  <si>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</si>
  <si>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</si>
  <si>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</si>
  <si>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</si>
  <si>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</si>
  <si>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</si>
  <si>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</si>
  <si>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</si>
  <si>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</si>
  <si>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</si>
  <si>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</si>
  <si>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</si>
  <si>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</si>
  <si>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</si>
  <si>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</si>
  <si>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</si>
  <si>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</si>
  <si>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</si>
  <si>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</si>
  <si>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</si>
  <si>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</si>
  <si>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</si>
  <si>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</si>
  <si>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</si>
  <si>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</si>
  <si>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</si>
  <si>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</si>
  <si>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</si>
  <si>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</si>
  <si>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</si>
  <si>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</si>
  <si>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</si>
  <si>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</si>
  <si>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</si>
  <si>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</si>
  <si>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</si>
  <si>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</si>
  <si>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</si>
  <si>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</si>
  <si>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</si>
  <si>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</si>
  <si>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</si>
  <si>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</si>
  <si>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</si>
  <si>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</si>
  <si>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</si>
  <si>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</si>
  <si>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</si>
  <si>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</si>
  <si>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</si>
  <si>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</si>
  <si>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</si>
  <si>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</si>
  <si>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</si>
  <si>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</si>
  <si>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</si>
  <si>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</si>
  <si>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</si>
  <si>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</si>
  <si>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</si>
  <si>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</si>
  <si>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</si>
  <si>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</si>
  <si>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</si>
  <si>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</si>
  <si>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</si>
  <si>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</si>
  <si>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</si>
  <si>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</si>
  <si>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</si>
  <si>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</si>
  <si>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</si>
  <si>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</si>
  <si>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</si>
  <si>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</si>
  <si>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</si>
  <si>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</si>
  <si>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</si>
  <si>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</si>
  <si>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</si>
  <si>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</si>
  <si>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</si>
  <si>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</si>
  <si>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</si>
  <si>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</si>
  <si>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</si>
  <si>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</si>
  <si>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</si>
  <si>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</si>
  <si>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</si>
  <si>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</si>
  <si>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</si>
  <si>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</si>
  <si>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</si>
  <si>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</si>
  <si>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</si>
  <si>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</si>
  <si>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</si>
  <si>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</si>
  <si>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</si>
  <si>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</si>
  <si>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</si>
  <si>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</si>
  <si>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</si>
  <si>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</si>
  <si>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</si>
  <si>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</si>
  <si>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</si>
  <si>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</si>
  <si>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</si>
  <si>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</si>
  <si>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</si>
  <si>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</si>
  <si>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</si>
  <si>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</si>
  <si>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</si>
  <si>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</si>
  <si>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</si>
  <si>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</si>
  <si>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</si>
  <si>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</si>
  <si>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</si>
  <si>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</si>
  <si>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</si>
  <si>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</si>
  <si>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</si>
  <si>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</si>
  <si>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</si>
  <si>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</si>
  <si>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</si>
  <si>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</si>
  <si>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</si>
  <si>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</si>
  <si>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</si>
  <si>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</si>
  <si>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</si>
  <si>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</si>
  <si>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</si>
  <si>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</si>
  <si>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</si>
  <si>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</si>
  <si>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</si>
  <si>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</si>
  <si>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</si>
  <si>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</si>
  <si>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</si>
  <si>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</si>
  <si>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</si>
  <si>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</si>
  <si>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</si>
  <si>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</si>
  <si>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</si>
  <si>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</si>
  <si>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</si>
  <si>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</si>
  <si>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</si>
  <si>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</si>
  <si>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</si>
  <si>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</si>
  <si>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</si>
  <si>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</si>
  <si>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</si>
  <si>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</si>
  <si>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</si>
  <si>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</si>
  <si>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</si>
  <si>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</si>
  <si>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</si>
  <si>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</si>
  <si>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</si>
  <si>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</si>
  <si>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</si>
  <si>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</si>
  <si>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</si>
  <si>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</si>
  <si>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</si>
  <si>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</si>
  <si>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</si>
  <si>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</si>
  <si>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</si>
  <si>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</si>
  <si>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</si>
  <si>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</si>
  <si>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</si>
  <si>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</si>
  <si>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</si>
  <si>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</si>
  <si>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</si>
  <si>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</si>
  <si>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</si>
  <si>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</si>
  <si>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</si>
  <si>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</si>
  <si>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</si>
  <si>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</si>
  <si>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</si>
  <si>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</si>
  <si>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</si>
  <si>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</si>
  <si>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</si>
  <si>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</si>
  <si>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</si>
  <si>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</si>
  <si>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</si>
  <si>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</si>
  <si>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</si>
  <si>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</si>
  <si>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</si>
  <si>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</si>
  <si>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</si>
  <si>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</si>
  <si>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</si>
  <si>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</si>
  <si>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</si>
  <si>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</si>
  <si>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</si>
  <si>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</si>
  <si>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</si>
  <si>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</si>
  <si>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</si>
  <si>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</si>
  <si>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</si>
  <si>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</si>
  <si>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</si>
  <si>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</si>
  <si>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</si>
  <si>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</si>
  <si>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</si>
  <si>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</si>
  <si>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</si>
  <si>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</si>
  <si>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</si>
  <si>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</si>
  <si>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</si>
  <si>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</si>
  <si>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</si>
  <si>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</si>
  <si>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</si>
  <si>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</si>
  <si>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</si>
  <si>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</si>
  <si>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</si>
  <si>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</si>
  <si>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</si>
  <si>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</si>
  <si>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</si>
  <si>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</si>
  <si>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</si>
  <si>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</si>
  <si>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</si>
  <si>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</si>
  <si>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</si>
  <si>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</si>
  <si>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</si>
  <si>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</si>
  <si>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</si>
  <si>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</si>
  <si>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</si>
  <si>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</si>
  <si>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</si>
  <si>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</si>
  <si>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</si>
  <si>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</si>
  <si>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</si>
  <si>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</si>
  <si>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</si>
  <si>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</si>
  <si>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</si>
  <si>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</si>
  <si>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</si>
  <si>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</si>
  <si>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</si>
  <si>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</si>
  <si>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</si>
  <si>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</si>
  <si>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</si>
  <si>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</si>
  <si>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</si>
  <si>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</si>
  <si>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</si>
  <si>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</si>
  <si>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</si>
  <si>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</si>
  <si>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</si>
  <si>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</si>
  <si>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</si>
  <si>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</si>
  <si>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</si>
  <si>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</si>
  <si>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</si>
  <si>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</si>
  <si>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</si>
  <si>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</si>
  <si>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</si>
  <si>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</si>
  <si>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</si>
  <si>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</si>
  <si>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</si>
  <si>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</si>
  <si>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</si>
  <si>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</si>
  <si>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</si>
  <si>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</si>
  <si>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</si>
  <si>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</si>
  <si>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</si>
  <si>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</si>
  <si>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</si>
  <si>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</si>
  <si>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</si>
  <si>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</si>
  <si>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</si>
  <si>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</si>
  <si>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</si>
  <si>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</si>
  <si>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</si>
  <si>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</si>
  <si>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</si>
  <si>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</si>
  <si>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</si>
  <si>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</si>
  <si>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</si>
  <si>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</si>
  <si>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</si>
  <si>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</si>
  <si>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</si>
  <si>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</si>
  <si>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</si>
  <si>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</si>
  <si>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</si>
  <si>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</si>
  <si>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</si>
  <si>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</si>
  <si>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</si>
  <si>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</si>
  <si>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</si>
  <si>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</si>
  <si>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</si>
  <si>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</si>
  <si>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</si>
  <si>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</si>
  <si>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</si>
  <si>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</si>
  <si>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</si>
  <si>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</si>
  <si>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</si>
  <si>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</si>
  <si>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</si>
  <si>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</si>
  <si>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</si>
  <si>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</si>
  <si>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</si>
  <si>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</si>
  <si>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</si>
  <si>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</si>
  <si>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</si>
  <si>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</si>
  <si>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</si>
  <si>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</si>
  <si>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</si>
  <si>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</si>
  <si>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</si>
  <si>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</si>
  <si>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</si>
  <si>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</si>
  <si>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</si>
  <si>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</si>
  <si>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</si>
  <si>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</si>
  <si>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</si>
  <si>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</si>
  <si>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</si>
  <si>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</si>
  <si>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</si>
  <si>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</si>
  <si>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</si>
  <si>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</si>
  <si>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</si>
  <si>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</si>
  <si>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</si>
  <si>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</si>
  <si>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</si>
  <si>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</si>
  <si>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</si>
  <si>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</si>
  <si>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</si>
  <si>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</si>
  <si>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</si>
  <si>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</si>
  <si>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</si>
  <si>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</si>
  <si>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</si>
  <si>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</si>
  <si>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</si>
  <si>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</si>
  <si>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</si>
  <si>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</si>
  <si>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</si>
  <si>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</si>
  <si>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</si>
  <si>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</si>
  <si>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</si>
  <si>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</si>
  <si>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</si>
  <si>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</si>
  <si>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</si>
  <si>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</si>
  <si>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</si>
  <si>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</si>
  <si>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</si>
  <si>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</si>
  <si>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</si>
  <si>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</si>
  <si>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</si>
  <si>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</si>
  <si>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</si>
  <si>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</si>
  <si>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</si>
  <si>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</si>
  <si>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</si>
  <si>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</si>
  <si>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</si>
  <si>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</si>
  <si>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</si>
  <si>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</si>
  <si>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</si>
  <si>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</si>
  <si>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</si>
  <si>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</si>
  <si>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</si>
  <si>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</si>
  <si>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</si>
  <si>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</si>
  <si>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</si>
  <si>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</si>
  <si>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</si>
  <si>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</si>
  <si>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</si>
  <si>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</si>
  <si>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</si>
  <si>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</si>
  <si>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</si>
  <si>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</si>
  <si>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</si>
  <si>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</si>
  <si>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</si>
  <si>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</si>
  <si>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</si>
  <si>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</si>
  <si>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</si>
  <si>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</si>
  <si>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</si>
  <si>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</si>
  <si>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</si>
  <si>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</si>
  <si>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</si>
  <si>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</si>
  <si>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</si>
  <si>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</si>
  <si>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</si>
  <si>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</si>
  <si>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</si>
  <si>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</si>
  <si>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</si>
  <si>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</si>
  <si>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</si>
  <si>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</si>
  <si>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</si>
  <si>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</si>
  <si>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</si>
  <si>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</si>
  <si>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</si>
  <si>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</si>
  <si>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</si>
  <si>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</si>
  <si>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</si>
  <si>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</si>
  <si>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</si>
  <si>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</si>
  <si>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</si>
  <si>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</si>
  <si>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</si>
  <si>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</si>
  <si>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</si>
  <si>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</si>
  <si>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</si>
  <si>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</si>
  <si>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</si>
  <si>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</si>
  <si>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</si>
  <si>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</si>
  <si>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</si>
  <si>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</si>
  <si>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</si>
  <si>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</si>
  <si>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</si>
  <si>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</si>
  <si>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</si>
  <si>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</si>
  <si>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</si>
  <si>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</si>
  <si>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</si>
  <si>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</si>
  <si>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</si>
  <si>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</si>
  <si>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</si>
  <si>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</si>
  <si>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</si>
  <si>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</si>
  <si>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</si>
  <si>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</si>
  <si>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</si>
  <si>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</si>
  <si>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</si>
  <si>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</si>
  <si>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</si>
  <si>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</si>
  <si>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</si>
  <si>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</si>
  <si>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</si>
  <si>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</si>
  <si>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</si>
  <si>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</si>
  <si>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</si>
  <si>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</si>
  <si>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</si>
  <si>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</si>
  <si>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</si>
  <si>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</si>
  <si>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</si>
  <si>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</si>
  <si>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</si>
  <si>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</si>
  <si>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</si>
  <si>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</si>
  <si>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</si>
  <si>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</si>
  <si>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</si>
  <si>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</si>
  <si>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</si>
  <si>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</si>
  <si>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</si>
  <si>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</si>
  <si>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</si>
  <si>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</si>
  <si>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</si>
  <si>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</si>
  <si>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</si>
  <si>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</si>
  <si>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</si>
  <si>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</si>
  <si>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</si>
  <si>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</si>
  <si>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</si>
  <si>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</si>
  <si>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</si>
  <si>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</si>
  <si>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</si>
  <si>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</si>
  <si>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</si>
  <si>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</si>
  <si>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</si>
  <si>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</si>
  <si>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</si>
  <si>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</si>
  <si>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</si>
  <si>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</si>
  <si>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</si>
  <si>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</si>
  <si>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</si>
  <si>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</si>
  <si>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</si>
  <si>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</si>
  <si>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</si>
  <si>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</si>
  <si>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</si>
  <si>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</si>
  <si>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</si>
  <si>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</si>
  <si>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</si>
  <si>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</si>
  <si>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</si>
  <si>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</si>
  <si>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</si>
  <si>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</si>
  <si>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</si>
  <si>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</si>
  <si>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</si>
  <si>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</si>
  <si>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</si>
  <si>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</si>
  <si>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</si>
  <si>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</si>
  <si>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</si>
  <si>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</si>
  <si>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</si>
  <si>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</si>
  <si>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</si>
  <si>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</si>
  <si>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</si>
  <si>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</si>
  <si>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</si>
  <si>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</si>
  <si>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</si>
  <si>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</si>
  <si>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</si>
  <si>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</si>
  <si>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</si>
  <si>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</si>
  <si>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</si>
  <si>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</si>
  <si>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</si>
  <si>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</si>
  <si>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</si>
  <si>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</si>
  <si>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</si>
  <si>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</si>
  <si>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</si>
  <si>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</si>
  <si>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</si>
  <si>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</si>
  <si>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</si>
  <si>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</si>
  <si>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</si>
  <si>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</si>
  <si>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</si>
  <si>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</si>
  <si>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</si>
  <si>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</si>
  <si>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</si>
  <si>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</si>
  <si>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</si>
  <si>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</si>
  <si>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</si>
  <si>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</si>
  <si>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</si>
  <si>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</si>
  <si>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</si>
  <si>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</si>
  <si>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</si>
  <si>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</si>
  <si>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</si>
  <si>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</si>
  <si>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</si>
  <si>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</si>
  <si>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</si>
  <si>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</si>
  <si>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</si>
  <si>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</si>
  <si>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</si>
  <si>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</si>
  <si>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</si>
  <si>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</si>
  <si>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</si>
  <si>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</si>
  <si>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</si>
  <si>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</si>
  <si>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</si>
  <si>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</si>
  <si>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</si>
  <si>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</si>
  <si>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</si>
  <si>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</si>
  <si>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</si>
  <si>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</si>
  <si>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</si>
  <si>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</si>
  <si>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</si>
  <si>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</si>
  <si>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</si>
  <si>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</si>
  <si>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</si>
  <si>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</si>
  <si>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</si>
  <si>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</si>
  <si>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</si>
  <si>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</si>
  <si>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</si>
  <si>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</si>
  <si>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</si>
  <si>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</si>
  <si>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</si>
  <si>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</si>
  <si>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</si>
  <si>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</si>
  <si>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</si>
  <si>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</si>
  <si>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</si>
  <si>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</si>
  <si>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</si>
  <si>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</si>
  <si>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</si>
  <si>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</si>
  <si>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</si>
  <si>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</si>
  <si>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</si>
  <si>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</si>
  <si>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</si>
  <si>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</si>
  <si>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</si>
  <si>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</si>
  <si>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</si>
  <si>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</si>
  <si>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</si>
  <si>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</si>
  <si>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</si>
  <si>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</si>
  <si>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</si>
  <si>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</si>
  <si>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</si>
  <si>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</si>
  <si>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</si>
  <si>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</si>
  <si>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</si>
  <si>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</si>
  <si>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</si>
  <si>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</si>
  <si>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</si>
  <si>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</si>
  <si>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</si>
  <si>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</si>
  <si>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</si>
  <si>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</si>
  <si>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</si>
  <si>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</si>
  <si>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</si>
  <si>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</si>
  <si>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</si>
  <si>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</si>
  <si>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</si>
  <si>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</si>
  <si>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</si>
  <si>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</si>
  <si>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</si>
  <si>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</si>
  <si>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</si>
  <si>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</si>
  <si>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</si>
  <si>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</si>
  <si>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</si>
  <si>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</si>
  <si>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</si>
  <si>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</si>
  <si>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</si>
  <si>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</si>
  <si>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</si>
  <si>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</si>
  <si>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</si>
  <si>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</si>
  <si>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</si>
  <si>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</si>
  <si>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</si>
  <si>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</si>
  <si>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</si>
  <si>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</si>
  <si>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</si>
  <si>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</si>
  <si>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</si>
  <si>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</si>
  <si>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</si>
  <si>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</si>
  <si>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</si>
  <si>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</si>
  <si>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</si>
  <si>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</si>
  <si>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</si>
  <si>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</si>
  <si>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</si>
  <si>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</si>
  <si>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</si>
  <si>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</si>
  <si>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</si>
  <si>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</si>
  <si>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</si>
  <si>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</si>
  <si>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</si>
  <si>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</si>
  <si>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</si>
  <si>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</si>
  <si>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</si>
  <si>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</si>
  <si>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</si>
  <si>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</si>
  <si>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</si>
  <si>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</si>
  <si>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</si>
  <si>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</si>
  <si>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</si>
  <si>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</si>
  <si>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</si>
  <si>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</si>
  <si>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</si>
  <si>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</si>
  <si>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</si>
  <si>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</si>
  <si>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</si>
  <si>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</si>
  <si>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</si>
  <si>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</si>
  <si>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</si>
  <si>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</si>
  <si>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</si>
  <si>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</si>
  <si>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</si>
  <si>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</si>
  <si>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</si>
  <si>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</si>
  <si>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</si>
  <si>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</si>
  <si>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</si>
  <si>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</si>
  <si>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</si>
  <si>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</si>
  <si>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</si>
  <si>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</si>
  <si>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</si>
  <si>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</si>
  <si>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</si>
  <si>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</si>
  <si>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</si>
  <si>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</si>
  <si>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</si>
  <si>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</si>
  <si>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</si>
  <si>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</si>
  <si>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</si>
  <si>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</si>
  <si>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</si>
  <si>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</si>
  <si>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</si>
  <si>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</si>
  <si>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</si>
  <si>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</si>
  <si>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</si>
  <si>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</si>
  <si>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</si>
  <si>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</si>
  <si>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</si>
  <si>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</si>
  <si>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</si>
  <si>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</si>
  <si>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</si>
  <si>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</si>
  <si>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</si>
  <si>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</si>
  <si>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</si>
  <si>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</si>
  <si>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</si>
  <si>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</si>
  <si>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</si>
  <si>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</si>
  <si>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</si>
  <si>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</si>
  <si>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</si>
  <si>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</si>
  <si>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</si>
  <si>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</si>
  <si>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</si>
  <si>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</si>
  <si>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</si>
  <si>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</si>
  <si>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</si>
  <si>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</si>
  <si>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</si>
  <si>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</si>
  <si>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</si>
  <si>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</si>
  <si>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</si>
  <si>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</si>
  <si>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</si>
  <si>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</si>
  <si>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</si>
  <si>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</si>
  <si>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</si>
  <si>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</si>
  <si>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</si>
  <si>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</si>
  <si>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</si>
  <si>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</si>
  <si>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</si>
  <si>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</si>
  <si>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</si>
  <si>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</si>
  <si>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</si>
  <si>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</si>
  <si>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</si>
  <si>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</si>
  <si>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</si>
  <si>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</si>
  <si>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</si>
  <si>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</si>
  <si>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</si>
  <si>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</si>
  <si>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</si>
  <si>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</si>
  <si>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</si>
  <si>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</si>
  <si>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</si>
  <si>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</si>
  <si>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</si>
  <si>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</si>
  <si>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</si>
  <si>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</si>
  <si>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</si>
  <si>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</si>
  <si>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</si>
  <si>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</si>
  <si>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</si>
  <si>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</si>
  <si>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</si>
  <si>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</si>
  <si>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</si>
  <si>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</si>
  <si>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</si>
  <si>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</si>
  <si>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</si>
  <si>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</si>
  <si>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</si>
  <si>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</si>
  <si>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</si>
  <si>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</si>
  <si>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</si>
  <si>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</si>
  <si>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</si>
  <si>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</si>
  <si>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</si>
  <si>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</si>
  <si>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</si>
  <si>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</si>
  <si>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</si>
  <si>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</si>
  <si>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</si>
  <si>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</si>
  <si>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</si>
  <si>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</si>
  <si>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</si>
  <si>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</si>
  <si>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</si>
  <si>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</si>
  <si>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</si>
  <si>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</si>
  <si>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</si>
  <si>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</si>
  <si>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</si>
  <si>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</si>
  <si>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</si>
  <si>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</si>
  <si>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</si>
  <si>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</si>
  <si>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</si>
  <si>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</si>
  <si>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</si>
  <si>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</si>
  <si>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</si>
  <si>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</si>
  <si>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</si>
  <si>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</si>
  <si>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</si>
  <si>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</si>
  <si>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</si>
  <si>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</si>
  <si>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</si>
  <si>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</si>
  <si>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</si>
  <si>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</si>
  <si>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</si>
  <si>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</si>
  <si>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</si>
  <si>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</si>
  <si>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</si>
  <si>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</si>
  <si>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</si>
  <si>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</si>
  <si>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</si>
  <si>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</si>
  <si>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</si>
  <si>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</si>
  <si>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</si>
  <si>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</si>
  <si>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</si>
  <si>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</si>
  <si>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</si>
  <si>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</si>
  <si>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</si>
  <si>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</si>
  <si>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</si>
  <si>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</si>
  <si>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</si>
  <si>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</si>
  <si>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</si>
  <si>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</si>
  <si>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</si>
  <si>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</si>
  <si>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</si>
  <si>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</si>
  <si>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</si>
  <si>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</si>
  <si>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</si>
  <si>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</si>
  <si>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</si>
  <si>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</si>
  <si>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</si>
  <si>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</si>
  <si>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</si>
  <si>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</si>
  <si>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</si>
  <si>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</si>
  <si>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</si>
  <si>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</si>
  <si>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</si>
  <si>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</si>
  <si>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</si>
  <si>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</si>
  <si>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</si>
  <si>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</si>
  <si>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</si>
  <si>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</si>
  <si>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</si>
  <si>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</si>
  <si>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</si>
  <si>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</si>
  <si>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</si>
  <si>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</si>
  <si>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</si>
  <si>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</si>
  <si>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</si>
  <si>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</si>
  <si>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</si>
  <si>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</si>
  <si>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</si>
  <si>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</si>
  <si>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</si>
  <si>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</si>
  <si>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</si>
  <si>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</si>
  <si>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</si>
  <si>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</si>
  <si>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</si>
  <si>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</si>
  <si>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</si>
  <si>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</si>
  <si>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</si>
  <si>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</si>
  <si>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</si>
  <si>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</si>
  <si>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</si>
  <si>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</si>
  <si>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</si>
  <si>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</si>
  <si>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</si>
  <si>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</si>
  <si>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</si>
  <si>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</si>
  <si>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</si>
  <si>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</si>
  <si>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</si>
  <si>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</si>
  <si>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</si>
  <si>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</si>
  <si>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</si>
  <si>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</si>
  <si>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</si>
  <si>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</si>
  <si>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</si>
  <si>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</si>
  <si>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</si>
  <si>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</si>
  <si>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</si>
  <si>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</si>
  <si>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</si>
  <si>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</si>
  <si>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</si>
  <si>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</si>
  <si>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</si>
  <si>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</si>
  <si>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</si>
  <si>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</si>
  <si>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</si>
  <si>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</si>
  <si>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</si>
  <si>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</si>
  <si>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</si>
  <si>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</si>
  <si>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</si>
  <si>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</si>
  <si>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</si>
  <si>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</si>
  <si>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</si>
  <si>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</si>
  <si>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</si>
  <si>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</si>
  <si>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</si>
  <si>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</si>
  <si>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</si>
  <si>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</si>
  <si>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</si>
  <si>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</si>
  <si>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</si>
  <si>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</si>
  <si>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</si>
  <si>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</si>
  <si>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</si>
  <si>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</si>
  <si>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</si>
  <si>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</si>
  <si>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</si>
  <si>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</si>
  <si>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</si>
  <si>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</si>
  <si>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</si>
  <si>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</si>
  <si>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</si>
  <si>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</si>
  <si>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</si>
  <si>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</si>
  <si>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</si>
  <si>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</si>
  <si>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</si>
  <si>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</si>
  <si>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</si>
  <si>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</si>
  <si>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</si>
  <si>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</si>
  <si>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</si>
  <si>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</si>
  <si>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</si>
  <si>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</si>
  <si>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</si>
  <si>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</si>
  <si>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</si>
  <si>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</si>
  <si>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</si>
  <si>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</si>
  <si>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</si>
  <si>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</si>
  <si>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</si>
  <si>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</si>
  <si>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</si>
  <si>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</si>
  <si>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</si>
  <si>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</si>
  <si>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</si>
  <si>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</si>
  <si>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</si>
  <si>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</si>
  <si>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</si>
  <si>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</si>
  <si>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</si>
  <si>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</si>
  <si>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</si>
  <si>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</si>
  <si>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</si>
  <si>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</si>
  <si>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</si>
  <si>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</si>
  <si>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</si>
  <si>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</si>
  <si>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</si>
  <si>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</si>
  <si>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</si>
  <si>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</si>
  <si>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</si>
  <si>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</si>
  <si>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</si>
  <si>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</si>
  <si>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</si>
  <si>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</si>
  <si>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</si>
  <si>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</si>
  <si>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</si>
  <si>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</si>
  <si>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</si>
  <si>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</si>
  <si>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</si>
  <si>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</si>
  <si>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</si>
  <si>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</si>
  <si>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</si>
  <si>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</si>
  <si>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</si>
  <si>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</si>
  <si>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</si>
  <si>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</si>
  <si>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</si>
  <si>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</si>
  <si>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</si>
  <si>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</si>
  <si>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</si>
  <si>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</si>
  <si>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</si>
  <si>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</si>
  <si>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</si>
  <si>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</si>
  <si>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</si>
  <si>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</si>
  <si>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</si>
  <si>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</si>
  <si>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</si>
  <si>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</si>
  <si>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</si>
  <si>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</si>
  <si>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</si>
  <si>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</si>
  <si>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</si>
  <si>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</si>
  <si>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</si>
  <si>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</si>
  <si>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</si>
  <si>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</si>
  <si>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</si>
  <si>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</si>
  <si>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</si>
  <si>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</si>
  <si>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</si>
  <si>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</si>
  <si>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</si>
  <si>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</si>
  <si>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</si>
  <si>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</si>
  <si>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</si>
  <si>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</si>
  <si>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</si>
  <si>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</si>
  <si>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</si>
  <si>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</si>
  <si>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</si>
  <si>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</si>
  <si>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</si>
  <si>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</si>
  <si>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</si>
  <si>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</si>
  <si>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</si>
  <si>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</si>
  <si>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</si>
  <si>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</si>
  <si>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</si>
  <si>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</si>
  <si>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</si>
  <si>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</si>
  <si>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</si>
  <si>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</si>
  <si>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</si>
  <si>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</si>
  <si>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</si>
  <si>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</si>
  <si>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</si>
  <si>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</si>
  <si>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</si>
  <si>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</si>
  <si>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</si>
  <si>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</si>
  <si>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</si>
  <si>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</si>
  <si>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</si>
  <si>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</si>
  <si>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</si>
  <si>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</si>
  <si>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</si>
  <si>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</si>
  <si>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</si>
  <si>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</si>
  <si>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</si>
  <si>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</si>
  <si>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</si>
  <si>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</si>
  <si>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</si>
  <si>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</si>
  <si>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</si>
  <si>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</si>
  <si>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</si>
  <si>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</si>
  <si>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</si>
  <si>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</si>
  <si>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</si>
  <si>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</si>
  <si>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</si>
  <si>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</si>
  <si>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</si>
  <si>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</si>
  <si>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</si>
  <si>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</si>
  <si>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</si>
  <si>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</si>
  <si>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</si>
  <si>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</si>
  <si>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</si>
  <si>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</si>
  <si>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</si>
  <si>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</si>
  <si>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</si>
  <si>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</si>
  <si>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</si>
  <si>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</si>
  <si>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</si>
  <si>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</si>
  <si>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</si>
  <si>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</si>
  <si>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</si>
  <si>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</si>
  <si>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</si>
  <si>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</si>
  <si>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</si>
  <si>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</si>
  <si>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</si>
  <si>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</si>
  <si>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</si>
  <si>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</si>
  <si>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</si>
  <si>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</si>
  <si>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</si>
  <si>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</si>
  <si>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</si>
  <si>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</si>
  <si>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</si>
  <si>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</si>
  <si>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</si>
  <si>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</si>
  <si>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</si>
  <si>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</si>
  <si>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</si>
  <si>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</si>
  <si>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</si>
  <si>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</si>
  <si>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</si>
  <si>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</si>
  <si>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</si>
  <si>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</si>
  <si>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</si>
  <si>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</si>
  <si>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</si>
  <si>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</si>
  <si>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</si>
  <si>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</si>
  <si>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</si>
  <si>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</si>
  <si>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</si>
  <si>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</si>
  <si>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</si>
  <si>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</si>
  <si>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</si>
  <si>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</si>
  <si>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</si>
  <si>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</si>
  <si>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</si>
  <si>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</si>
  <si>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</si>
  <si>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</si>
  <si>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</si>
  <si>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</si>
  <si>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</si>
  <si>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</si>
  <si>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</si>
  <si>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</si>
  <si>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</si>
  <si>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</si>
  <si>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</si>
  <si>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</si>
  <si>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</si>
  <si>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</si>
  <si>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</si>
  <si>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</si>
  <si>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</si>
  <si>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</si>
  <si>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</si>
  <si>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</si>
  <si>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</si>
  <si>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</si>
  <si>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</si>
  <si>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</si>
  <si>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</si>
  <si>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</si>
  <si>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</si>
  <si>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</si>
  <si>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</si>
  <si>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</si>
  <si>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</si>
  <si>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</si>
  <si>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</si>
  <si>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</si>
  <si>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</si>
  <si>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</si>
  <si>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</si>
  <si>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</si>
  <si>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</si>
  <si>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</si>
  <si>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</si>
  <si>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</si>
  <si>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</si>
  <si>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</si>
  <si>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</si>
  <si>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</si>
  <si>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</si>
  <si>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</si>
  <si>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</si>
  <si>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</si>
  <si>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</si>
  <si>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</si>
  <si>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</si>
  <si>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</si>
  <si>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</si>
  <si>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</si>
  <si>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</si>
  <si>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</si>
  <si>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</si>
  <si>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</si>
  <si>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</si>
  <si>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</si>
  <si>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</si>
  <si>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</si>
  <si>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</si>
  <si>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</si>
  <si>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</si>
  <si>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</si>
  <si>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</si>
  <si>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</si>
  <si>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</si>
  <si>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</si>
  <si>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</si>
  <si>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</si>
  <si>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</si>
  <si>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</si>
  <si>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</si>
  <si>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</si>
  <si>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</si>
  <si>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</si>
  <si>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</si>
  <si>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</si>
  <si>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</si>
  <si>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</si>
  <si>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</si>
  <si>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</si>
  <si>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</si>
  <si>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</si>
  <si>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</si>
  <si>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</si>
  <si>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</si>
  <si>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</si>
  <si>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</si>
  <si>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</si>
  <si>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</si>
  <si>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</si>
  <si>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</si>
  <si>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</si>
  <si>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</si>
  <si>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</si>
  <si>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</si>
  <si>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</si>
  <si>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</si>
  <si>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</si>
  <si>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</si>
  <si>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</si>
  <si>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</si>
  <si>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</si>
  <si>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</si>
  <si>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</si>
  <si>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</si>
  <si>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</si>
  <si>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</si>
  <si>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</si>
  <si>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</si>
  <si>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</si>
  <si>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</si>
  <si>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</si>
  <si>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</si>
  <si>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</si>
  <si>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</si>
  <si>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</si>
  <si>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</si>
  <si>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</si>
  <si>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</si>
  <si>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</si>
  <si>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</si>
  <si>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</si>
  <si>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</si>
  <si>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</si>
  <si>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</si>
  <si>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</si>
  <si>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</si>
  <si>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</si>
  <si>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</si>
  <si>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</si>
  <si>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</si>
  <si>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</si>
  <si>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</si>
  <si>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</si>
  <si>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</si>
  <si>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</si>
  <si>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</si>
  <si>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</si>
  <si>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</si>
  <si>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</si>
  <si>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</si>
  <si>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</si>
  <si>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</si>
  <si>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</si>
  <si>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</si>
  <si>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</si>
  <si>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</si>
  <si>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</si>
  <si>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</si>
  <si>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</si>
  <si>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</si>
  <si>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</si>
  <si>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</si>
  <si>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</si>
  <si>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</si>
  <si>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</si>
  <si>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</si>
  <si>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</si>
  <si>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</si>
  <si>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</si>
  <si>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</si>
  <si>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</si>
  <si>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</si>
  <si>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</si>
  <si>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</si>
  <si>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</si>
  <si>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</si>
  <si>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</si>
  <si>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</si>
  <si>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</si>
  <si>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</si>
  <si>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</si>
  <si>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</si>
  <si>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</si>
  <si>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</si>
  <si>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</si>
  <si>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</si>
  <si>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</si>
  <si>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</si>
  <si>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</si>
  <si>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</si>
  <si>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</si>
  <si>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</si>
  <si>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</si>
  <si>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</si>
  <si>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</si>
  <si>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</si>
  <si>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</si>
  <si>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</si>
  <si>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</si>
  <si>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</si>
  <si>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</si>
  <si>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</si>
  <si>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</si>
  <si>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</si>
  <si>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</si>
  <si>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</si>
  <si>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</si>
  <si>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</si>
  <si>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</si>
  <si>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</si>
  <si>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</si>
  <si>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</si>
  <si>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</si>
  <si>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</si>
  <si>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</si>
  <si>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</si>
  <si>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</si>
  <si>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</si>
  <si>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</si>
  <si>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</si>
  <si>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</si>
  <si>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</si>
  <si>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</si>
  <si>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</si>
  <si>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</si>
  <si>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</si>
  <si>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</si>
  <si>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</si>
  <si>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</si>
  <si>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</si>
  <si>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</si>
  <si>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</si>
  <si>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</si>
  <si>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</si>
  <si>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</si>
  <si>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</si>
  <si>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</si>
  <si>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</si>
  <si>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</si>
  <si>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</si>
  <si>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</si>
  <si>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</si>
  <si>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</si>
  <si>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</si>
  <si>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</si>
  <si>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</si>
  <si>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</si>
  <si>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</si>
  <si>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</si>
  <si>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</si>
  <si>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</si>
  <si>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</si>
  <si>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</si>
  <si>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</si>
  <si>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</si>
  <si>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</si>
  <si>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</si>
  <si>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</si>
  <si>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</si>
  <si>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</si>
  <si>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</si>
  <si>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</si>
  <si>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</si>
  <si>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</si>
  <si>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</si>
  <si>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</si>
  <si>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</si>
  <si>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</si>
  <si>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</si>
  <si>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</si>
  <si>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</si>
  <si>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</si>
  <si>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</si>
  <si>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</si>
  <si>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</si>
  <si>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</si>
  <si>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</si>
  <si>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</si>
  <si>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</si>
  <si>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</si>
  <si>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</si>
  <si>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</si>
  <si>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</si>
  <si>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</si>
  <si>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</si>
  <si>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</si>
  <si>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</si>
  <si>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</si>
  <si>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</si>
  <si>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</si>
  <si>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</si>
  <si>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</si>
  <si>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</si>
  <si>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</si>
  <si>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</si>
  <si>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</si>
  <si>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</si>
  <si>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</si>
  <si>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</si>
  <si>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</si>
  <si>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</si>
  <si>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</si>
  <si>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</si>
  <si>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</si>
  <si>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</si>
  <si>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</si>
  <si>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</si>
  <si>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</si>
  <si>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</si>
  <si>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</si>
  <si>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</si>
  <si>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</si>
  <si>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</si>
  <si>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</si>
  <si>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</si>
  <si>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</si>
  <si>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</si>
  <si>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</si>
  <si>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</si>
  <si>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</si>
  <si>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</si>
  <si>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</si>
  <si>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</si>
  <si>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</si>
  <si>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</si>
  <si>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</si>
  <si>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</si>
  <si>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</si>
  <si>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</si>
  <si>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</si>
  <si>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</si>
  <si>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</si>
  <si>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</si>
  <si>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</si>
  <si>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</si>
  <si>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</si>
  <si>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</si>
  <si>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</si>
  <si>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</si>
  <si>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</si>
  <si>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</si>
  <si>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</si>
  <si>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</si>
  <si>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</si>
  <si>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</si>
  <si>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</si>
  <si>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</si>
  <si>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</si>
  <si>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</si>
  <si>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</si>
  <si>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</si>
  <si>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</si>
  <si>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</si>
  <si>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</si>
  <si>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</si>
  <si>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</si>
  <si>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</si>
  <si>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</si>
  <si>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</si>
  <si>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</si>
  <si>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</si>
  <si>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</si>
  <si>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</si>
  <si>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</si>
  <si>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</si>
  <si>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</si>
  <si>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</si>
  <si>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</si>
  <si>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</si>
  <si>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</si>
  <si>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</si>
  <si>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</si>
  <si>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</si>
  <si>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</si>
  <si>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</si>
  <si>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</si>
  <si>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</si>
  <si>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</si>
  <si>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</si>
  <si>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</si>
  <si>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</si>
  <si>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</si>
  <si>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</si>
  <si>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</si>
  <si>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</si>
  <si>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</si>
  <si>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</si>
  <si>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</si>
  <si>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</si>
  <si>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</si>
  <si>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</si>
  <si>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</si>
  <si>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</si>
  <si>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</si>
  <si>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</si>
  <si>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</si>
  <si>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</si>
  <si>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</si>
  <si>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</si>
  <si>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</si>
  <si>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</si>
  <si>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</si>
  <si>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</si>
  <si>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</si>
  <si>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</si>
  <si>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</si>
  <si>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</si>
  <si>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</si>
  <si>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</si>
  <si>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</si>
  <si>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</si>
  <si>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</si>
  <si>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</si>
  <si>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</si>
  <si>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</si>
  <si>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</si>
  <si>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</si>
  <si>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</si>
  <si>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</si>
  <si>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</si>
  <si>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</si>
  <si>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</si>
  <si>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</si>
  <si>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</si>
  <si>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</si>
  <si>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</si>
  <si>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</si>
  <si>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</si>
  <si>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</si>
  <si>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</si>
  <si>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</si>
  <si>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</si>
  <si>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</si>
  <si>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</si>
  <si>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</si>
  <si>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</si>
  <si>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</si>
  <si>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</si>
  <si>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</si>
  <si>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</si>
  <si>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</si>
  <si>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</si>
  <si>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</si>
  <si>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</si>
  <si>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</si>
  <si>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</si>
  <si>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</si>
  <si>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</si>
  <si>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</si>
  <si>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</si>
  <si>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</si>
  <si>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</si>
  <si>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</si>
  <si>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</si>
  <si>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</si>
  <si>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</si>
  <si>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</si>
  <si>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</si>
  <si>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</si>
  <si>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</si>
  <si>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</si>
  <si>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</si>
  <si>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</si>
  <si>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</si>
  <si>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</si>
  <si>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</si>
  <si>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</si>
  <si>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</si>
  <si>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</si>
  <si>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</si>
  <si>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</si>
  <si>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</si>
  <si>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</si>
  <si>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</si>
  <si>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</si>
  <si>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</si>
  <si>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</si>
  <si>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</si>
  <si>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</si>
  <si>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</si>
  <si>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</si>
  <si>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</si>
  <si>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</si>
  <si>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</si>
  <si>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</si>
  <si>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</si>
  <si>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</si>
  <si>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</si>
  <si>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</si>
  <si>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</si>
  <si>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</si>
  <si>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</si>
  <si>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</si>
  <si>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</si>
  <si>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</si>
  <si>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</si>
  <si>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</si>
  <si>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</si>
  <si>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</si>
  <si>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</si>
  <si>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</si>
  <si>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</si>
  <si>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</si>
  <si>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</si>
  <si>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</si>
  <si>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</si>
  <si>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</si>
  <si>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</si>
  <si>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</si>
  <si>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</si>
  <si>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</si>
  <si>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</si>
  <si>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</si>
  <si>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</si>
  <si>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</si>
  <si>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</si>
  <si>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</si>
  <si>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</si>
  <si>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</si>
  <si>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</si>
  <si>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</si>
  <si>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</si>
  <si>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</si>
  <si>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</si>
  <si>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</si>
  <si>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</si>
  <si>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</si>
  <si>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</si>
  <si>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</si>
  <si>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</si>
  <si>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</si>
  <si>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</si>
  <si>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</si>
  <si>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</si>
  <si>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</si>
  <si>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</si>
  <si>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</si>
  <si>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</si>
  <si>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</si>
  <si>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</si>
  <si>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</si>
  <si>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</si>
  <si>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</si>
  <si>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</si>
  <si>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</si>
  <si>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</si>
  <si>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</si>
  <si>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</si>
  <si>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</si>
  <si>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</si>
  <si>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</si>
  <si>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</si>
  <si>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</si>
  <si>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</si>
  <si>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</si>
  <si>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</si>
  <si>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</si>
  <si>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</si>
  <si>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</si>
  <si>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</si>
  <si>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</si>
  <si>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</si>
  <si>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</si>
  <si>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</si>
  <si>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</si>
  <si>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</si>
  <si>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</si>
  <si>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</si>
  <si>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</si>
  <si>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</si>
  <si>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</si>
  <si>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</si>
  <si>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</si>
  <si>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</si>
  <si>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</si>
  <si>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</si>
  <si>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</si>
  <si>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</si>
  <si>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</si>
  <si>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</si>
  <si>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</si>
  <si>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</si>
  <si>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</si>
  <si>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</si>
  <si>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</si>
  <si>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</si>
  <si>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</si>
  <si>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</si>
  <si>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</si>
  <si>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</si>
  <si>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</si>
  <si>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</si>
  <si>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</si>
  <si>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</si>
  <si>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</si>
  <si>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</si>
  <si>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</si>
  <si>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</si>
  <si>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</si>
  <si>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</si>
  <si>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</si>
  <si>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</si>
  <si>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</si>
  <si>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</si>
  <si>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</si>
  <si>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</si>
  <si>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</si>
  <si>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</si>
  <si>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</si>
  <si>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</si>
  <si>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</si>
  <si>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</si>
  <si>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</si>
  <si>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</si>
  <si>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</si>
  <si>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</si>
  <si>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</si>
  <si>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</si>
  <si>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</si>
  <si>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</si>
  <si>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</si>
  <si>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</si>
  <si>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</si>
  <si>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</si>
  <si>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</si>
  <si>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</si>
  <si>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</si>
  <si>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</si>
  <si>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</si>
  <si>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</si>
  <si>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</si>
  <si>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</si>
  <si>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</si>
  <si>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</si>
  <si>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</si>
  <si>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</si>
  <si>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</si>
  <si>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</si>
  <si>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</si>
  <si>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</si>
  <si>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</si>
  <si>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</si>
  <si>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</si>
  <si>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</si>
  <si>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</si>
  <si>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</si>
  <si>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</si>
  <si>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</si>
  <si>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</si>
  <si>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</si>
  <si>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</si>
  <si>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</si>
  <si>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</si>
  <si>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</si>
  <si>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</si>
  <si>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</si>
  <si>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</si>
  <si>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</si>
  <si>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</si>
  <si>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</si>
  <si>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</si>
  <si>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</si>
  <si>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</si>
  <si>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</si>
  <si>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</si>
  <si>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</si>
  <si>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</si>
  <si>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</si>
  <si>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</si>
  <si>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</si>
  <si>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</si>
  <si>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</si>
  <si>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</si>
  <si>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</si>
  <si>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</si>
  <si>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</si>
  <si>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</si>
  <si>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</si>
  <si>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</si>
  <si>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</si>
  <si>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</si>
  <si>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</si>
  <si>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</si>
  <si>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</si>
  <si>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</si>
  <si>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</si>
  <si>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</si>
  <si>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</si>
  <si>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</si>
  <si>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</si>
  <si>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</si>
  <si>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</si>
  <si>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</si>
  <si>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</si>
  <si>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</si>
  <si>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</si>
  <si>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</si>
  <si>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</si>
  <si>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</si>
  <si>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</si>
  <si>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</si>
  <si>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</si>
  <si>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</si>
  <si>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</si>
  <si>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</si>
  <si>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</si>
  <si>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</si>
  <si>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</si>
  <si>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</si>
  <si>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</si>
  <si>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</si>
  <si>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</si>
  <si>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</si>
  <si>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</si>
  <si>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</si>
  <si>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</si>
  <si>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</si>
  <si>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</si>
  <si>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</si>
  <si>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</si>
  <si>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</si>
  <si>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</si>
  <si>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</si>
  <si>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</si>
  <si>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</si>
  <si>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</si>
  <si>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</si>
  <si>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</si>
  <si>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</si>
  <si>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</si>
  <si>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</si>
  <si>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</si>
  <si>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</si>
  <si>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</si>
  <si>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</si>
  <si>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</si>
  <si>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</si>
  <si>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</si>
  <si>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</si>
  <si>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</si>
  <si>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</si>
  <si>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</si>
  <si>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</si>
  <si>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</si>
  <si>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</si>
  <si>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</si>
  <si>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</si>
  <si>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</si>
  <si>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</si>
  <si>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</si>
  <si>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</si>
  <si>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</si>
  <si>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</si>
  <si>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</si>
  <si>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</si>
  <si>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</si>
  <si>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</si>
  <si>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</si>
  <si>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</si>
  <si>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</si>
  <si>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</si>
  <si>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</si>
  <si>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</si>
  <si>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</si>
  <si>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</si>
  <si>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</si>
  <si>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</si>
  <si>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</si>
  <si>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</si>
  <si>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</si>
  <si>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</si>
  <si>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</si>
  <si>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</si>
  <si>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</si>
  <si>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</si>
  <si>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</si>
  <si>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</si>
  <si>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</si>
  <si>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</si>
  <si>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</si>
  <si>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</si>
  <si>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</si>
  <si>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</si>
  <si>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</si>
  <si>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</si>
  <si>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</si>
  <si>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</si>
  <si>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</si>
  <si>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</si>
  <si>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</si>
  <si>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</si>
  <si>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</si>
  <si>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</si>
  <si>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</si>
  <si>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</si>
  <si>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</si>
  <si>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</si>
  <si>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</si>
  <si>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</si>
  <si>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</si>
  <si>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</si>
  <si>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</si>
  <si>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</si>
  <si>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</si>
  <si>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</si>
  <si>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</si>
  <si>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</si>
  <si>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</si>
  <si>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</si>
  <si>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</si>
  <si>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</si>
  <si>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</si>
  <si>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</si>
  <si>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</si>
  <si>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</si>
  <si>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</si>
  <si>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</si>
  <si>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</si>
  <si>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</si>
  <si>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</si>
  <si>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</si>
  <si>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</si>
  <si>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</si>
  <si>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</si>
  <si>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</si>
  <si>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</si>
  <si>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</si>
  <si>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</si>
  <si>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</si>
  <si>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</si>
  <si>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</si>
  <si>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</si>
  <si>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</si>
  <si>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</si>
  <si>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</si>
  <si>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</si>
  <si>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</si>
  <si>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</si>
  <si>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</si>
  <si>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</si>
  <si>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</si>
  <si>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</si>
  <si>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</si>
  <si>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</si>
  <si>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</si>
  <si>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</si>
  <si>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</si>
  <si>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</si>
  <si>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</si>
  <si>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</si>
  <si>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</si>
  <si>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</si>
  <si>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</si>
  <si>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</si>
  <si>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</si>
  <si>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</si>
  <si>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</si>
  <si>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</si>
  <si>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</si>
  <si>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</si>
  <si>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</si>
  <si>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</si>
  <si>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</si>
  <si>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</si>
  <si>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</si>
  <si>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</si>
  <si>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</si>
  <si>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</si>
  <si>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</si>
  <si>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</si>
  <si>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</si>
  <si>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</si>
  <si>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</si>
  <si>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</si>
  <si>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</si>
  <si>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</si>
  <si>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</si>
  <si>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</si>
  <si>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</si>
  <si>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</si>
  <si>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</si>
  <si>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</si>
  <si>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</si>
  <si>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</si>
  <si>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</si>
  <si>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</si>
  <si>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</si>
  <si>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</si>
  <si>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</si>
  <si>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</si>
  <si>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</si>
  <si>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</si>
  <si>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</si>
  <si>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</si>
  <si>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</si>
  <si>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</si>
  <si>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</si>
  <si>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</si>
  <si>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</si>
  <si>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</si>
  <si>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</si>
  <si>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</si>
  <si>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</si>
  <si>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</si>
  <si>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</si>
  <si>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</si>
  <si>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</si>
  <si>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</si>
  <si>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</si>
  <si>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</si>
  <si>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</si>
  <si>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</si>
  <si>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</si>
  <si>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</si>
  <si>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</si>
  <si>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</si>
  <si>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</si>
  <si>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</si>
  <si>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</si>
  <si>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</si>
  <si>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</si>
  <si>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</si>
  <si>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</si>
  <si>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</si>
  <si>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</si>
  <si>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</si>
  <si>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</si>
  <si>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</si>
  <si>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</si>
  <si>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</si>
  <si>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</si>
  <si>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</si>
  <si>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</si>
  <si>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</si>
  <si>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</si>
  <si>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</si>
  <si>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</si>
  <si>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</si>
  <si>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</si>
  <si>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</si>
  <si>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</si>
  <si>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</si>
  <si>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</si>
  <si>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</si>
  <si>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</si>
  <si>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</si>
  <si>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</si>
  <si>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</si>
  <si>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</si>
  <si>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</si>
  <si>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</si>
  <si>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</si>
  <si>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</si>
  <si>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</si>
  <si>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</si>
  <si>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</si>
  <si>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</si>
  <si>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</si>
  <si>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</si>
  <si>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</si>
  <si>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</si>
  <si>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</si>
  <si>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</si>
  <si>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</si>
  <si>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</si>
  <si>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</si>
  <si>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</si>
  <si>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</si>
  <si>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</si>
  <si>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</si>
  <si>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</si>
  <si>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</si>
  <si>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</si>
  <si>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</si>
  <si>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</si>
  <si>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</si>
  <si>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</si>
  <si>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</si>
  <si>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</si>
  <si>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</si>
  <si>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</si>
  <si>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</si>
  <si>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</si>
  <si>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</si>
  <si>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</si>
  <si>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</si>
  <si>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</si>
  <si>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</si>
  <si>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</si>
  <si>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</si>
  <si>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</si>
  <si>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</si>
  <si>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</si>
  <si>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</si>
  <si>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</si>
  <si>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</si>
  <si>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</si>
  <si>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</si>
  <si>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</si>
  <si>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</si>
  <si>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</si>
  <si>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</si>
  <si>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</si>
  <si>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</si>
  <si>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</si>
  <si>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</si>
  <si>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</si>
  <si>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</si>
  <si>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</si>
  <si>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</si>
  <si>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</si>
  <si>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</si>
  <si>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</si>
  <si>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</si>
  <si>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</si>
  <si>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</si>
  <si>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</si>
  <si>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</si>
  <si>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</si>
  <si>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</si>
  <si>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</si>
  <si>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</si>
  <si>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</si>
  <si>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</si>
  <si>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</si>
  <si>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</si>
  <si>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</si>
  <si>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</si>
  <si>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</si>
  <si>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</si>
  <si>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</si>
  <si>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</si>
  <si>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</si>
  <si>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</si>
  <si>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</si>
  <si>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</si>
  <si>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</si>
  <si>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</si>
  <si>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</si>
  <si>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</si>
  <si>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</si>
  <si>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</si>
  <si>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</si>
  <si>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</si>
  <si>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</si>
  <si>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</si>
  <si>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</si>
  <si>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</si>
  <si>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</si>
  <si>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</si>
  <si>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</si>
  <si>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</si>
  <si>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</si>
  <si>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</si>
  <si>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</si>
  <si>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</si>
  <si>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</si>
  <si>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</si>
  <si>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</si>
  <si>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</si>
  <si>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</si>
  <si>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</si>
  <si>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</si>
  <si>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</si>
  <si>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</si>
  <si>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</si>
  <si>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</si>
  <si>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</si>
  <si>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</si>
  <si>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</si>
  <si>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</si>
  <si>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</si>
  <si>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</si>
  <si>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</si>
  <si>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</si>
  <si>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</si>
  <si>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</si>
  <si>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</si>
  <si>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</si>
  <si>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</si>
  <si>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</si>
  <si>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</si>
  <si>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</si>
  <si>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</si>
  <si>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</si>
  <si>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</si>
  <si>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</si>
  <si>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</si>
  <si>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</si>
  <si>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</si>
  <si>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</si>
  <si>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</si>
  <si>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</si>
  <si>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</si>
  <si>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</si>
  <si>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</si>
  <si>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</si>
  <si>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</si>
  <si>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</si>
  <si>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</si>
  <si>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</si>
  <si>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</si>
  <si>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</si>
  <si>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</si>
  <si>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</si>
  <si>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</si>
  <si>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</si>
  <si>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</si>
  <si>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</si>
  <si>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</si>
  <si>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</si>
  <si>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</si>
  <si>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</si>
  <si>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</si>
  <si>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</si>
  <si>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</si>
  <si>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</si>
  <si>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</si>
  <si>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</si>
  <si>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</si>
  <si>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</si>
  <si>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</si>
  <si>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</si>
  <si>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</si>
  <si>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</si>
  <si>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</si>
  <si>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</si>
  <si>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</si>
  <si>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</si>
  <si>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</si>
  <si>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</si>
  <si>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</si>
  <si>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</si>
  <si>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</si>
  <si>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</si>
  <si>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</si>
  <si>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</si>
  <si>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</si>
  <si>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</si>
  <si>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</si>
  <si>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</si>
  <si>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</si>
  <si>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</si>
  <si>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</si>
  <si>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</si>
  <si>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</si>
  <si>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</si>
  <si>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</si>
  <si>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</si>
  <si>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</si>
  <si>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</si>
  <si>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</si>
  <si>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</si>
  <si>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</si>
  <si>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</si>
  <si>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</si>
  <si>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</si>
  <si>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</si>
  <si>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</si>
  <si>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</si>
  <si>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</si>
  <si>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</si>
  <si>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</si>
  <si>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</si>
  <si>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</si>
  <si>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</si>
  <si>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</si>
  <si>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</si>
  <si>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</si>
  <si>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</si>
  <si>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</si>
  <si>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</si>
  <si>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</si>
  <si>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</si>
  <si>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</si>
  <si>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</si>
  <si>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</si>
  <si>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</si>
  <si>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</si>
  <si>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</si>
  <si>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</si>
  <si>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</si>
  <si>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</si>
  <si>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</si>
  <si>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</si>
  <si>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</si>
  <si>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</si>
  <si>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</si>
  <si>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</si>
  <si>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</si>
  <si>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</si>
  <si>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</si>
  <si>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</si>
  <si>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</si>
  <si>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</si>
  <si>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</si>
  <si>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</si>
  <si>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</si>
  <si>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</si>
  <si>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</si>
  <si>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</si>
  <si>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</si>
  <si>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</si>
  <si>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</si>
  <si>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</si>
  <si>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</si>
  <si>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</si>
  <si>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</si>
  <si>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</si>
  <si>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</si>
  <si>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</si>
  <si>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</si>
  <si>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</si>
  <si>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</si>
  <si>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</si>
  <si>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</si>
  <si>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</si>
  <si>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</si>
  <si>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</si>
  <si>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</si>
  <si>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</si>
  <si>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</si>
  <si>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</si>
  <si>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</si>
  <si>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</si>
  <si>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</si>
  <si>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</si>
  <si>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</si>
  <si>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</si>
  <si>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</si>
  <si>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</si>
  <si>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</si>
  <si>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</si>
  <si>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</si>
  <si>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</si>
  <si>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</si>
  <si>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</si>
  <si>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</si>
  <si>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</si>
  <si>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</si>
  <si>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</si>
  <si>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</si>
  <si>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</si>
  <si>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</si>
  <si>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</si>
  <si>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</si>
  <si>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</si>
  <si>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</si>
  <si>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</si>
  <si>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</si>
  <si>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</si>
  <si>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</si>
  <si>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</si>
  <si>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</si>
  <si>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</si>
  <si>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</si>
  <si>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</si>
  <si>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</si>
  <si>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</si>
  <si>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</si>
  <si>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</si>
  <si>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</si>
  <si>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</si>
  <si>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</si>
  <si>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</si>
  <si>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</si>
  <si>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</si>
  <si>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</si>
  <si>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</si>
  <si>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</si>
  <si>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</si>
  <si>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</si>
  <si>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</si>
  <si>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</si>
  <si>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</si>
  <si>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</si>
  <si>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</si>
  <si>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</si>
  <si>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</si>
  <si>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</si>
  <si>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</si>
  <si>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</si>
  <si>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</si>
  <si>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</si>
  <si>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</si>
  <si>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</si>
  <si>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</si>
  <si>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</si>
  <si>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</si>
  <si>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</si>
  <si>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</si>
  <si>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</si>
  <si>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</si>
  <si>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</si>
  <si>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</si>
  <si>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</si>
  <si>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</si>
  <si>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</si>
  <si>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</si>
  <si>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</si>
  <si>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</si>
  <si>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</si>
  <si>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</si>
  <si>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</si>
  <si>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</si>
  <si>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</si>
  <si>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</si>
  <si>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</si>
  <si>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</si>
  <si>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</si>
  <si>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</si>
  <si>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</si>
  <si>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</si>
  <si>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</si>
  <si>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</si>
  <si>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</si>
  <si>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</si>
  <si>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</si>
  <si>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</si>
  <si>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</si>
  <si>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</si>
  <si>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</si>
  <si>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</si>
  <si>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</si>
  <si>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</si>
  <si>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</si>
  <si>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</si>
  <si>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</si>
  <si>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</si>
  <si>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</si>
  <si>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</si>
  <si>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</si>
  <si>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</si>
  <si>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</si>
  <si>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</si>
  <si>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</si>
  <si>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</si>
  <si>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</si>
  <si>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</si>
  <si>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</si>
  <si>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</si>
  <si>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</si>
  <si>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</si>
  <si>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</si>
  <si>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</si>
  <si>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</si>
  <si>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</si>
  <si>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</si>
  <si>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</si>
  <si>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</si>
  <si>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</si>
  <si>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</si>
  <si>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</si>
  <si>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</si>
  <si>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</si>
  <si>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</si>
  <si>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</si>
  <si>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</si>
  <si>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</si>
  <si>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</si>
  <si>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</si>
  <si>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</si>
  <si>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</si>
  <si>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</si>
  <si>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</si>
  <si>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</si>
  <si>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</si>
  <si>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</si>
  <si>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</si>
  <si>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</si>
  <si>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</si>
  <si>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</si>
  <si>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</si>
  <si>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</si>
  <si>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</si>
  <si>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</si>
  <si>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</si>
  <si>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</si>
  <si>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</si>
  <si>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</si>
  <si>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</si>
  <si>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</si>
  <si>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</si>
  <si>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</si>
  <si>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</si>
  <si>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</si>
  <si>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</si>
  <si>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</si>
  <si>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</si>
  <si>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</si>
  <si>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</si>
  <si>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</si>
  <si>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</si>
  <si>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</si>
  <si>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</si>
  <si>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</si>
  <si>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</si>
  <si>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</si>
  <si>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</si>
  <si>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</si>
  <si>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</si>
  <si>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</si>
  <si>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</si>
  <si>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</si>
  <si>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</si>
  <si>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</si>
  <si>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</si>
  <si>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</si>
  <si>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</si>
  <si>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</si>
  <si>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</si>
  <si>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</si>
  <si>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</si>
  <si>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</si>
  <si>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</si>
  <si>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</si>
  <si>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</si>
  <si>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</si>
  <si>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</si>
  <si>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</si>
  <si>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</si>
  <si>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</si>
  <si>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</si>
  <si>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</si>
  <si>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</si>
  <si>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</si>
  <si>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</si>
  <si>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</si>
  <si>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</si>
  <si>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</si>
  <si>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</si>
  <si>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</si>
  <si>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</si>
  <si>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</si>
  <si>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</si>
  <si>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</si>
  <si>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</si>
  <si>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</si>
  <si>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</si>
  <si>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</si>
  <si>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</si>
  <si>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</si>
  <si>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</si>
  <si>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</si>
  <si>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</si>
  <si>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</si>
  <si>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</si>
  <si>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</si>
  <si>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</si>
  <si>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</si>
  <si>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</si>
  <si>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</si>
  <si>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</si>
  <si>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</si>
  <si>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</si>
  <si>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</si>
  <si>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</si>
  <si>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</si>
  <si>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</si>
  <si>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</si>
  <si>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</si>
  <si>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</si>
  <si>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</si>
  <si>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</si>
  <si>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</si>
  <si>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</si>
  <si>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</si>
  <si>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</si>
  <si>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</si>
  <si>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</si>
  <si>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</si>
  <si>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</si>
  <si>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</si>
  <si>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</si>
  <si>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</si>
  <si>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</si>
  <si>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</si>
  <si>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</si>
  <si>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</si>
  <si>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</si>
  <si>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</si>
  <si>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</si>
  <si>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</si>
  <si>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</si>
  <si>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</si>
  <si>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</si>
  <si>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</si>
  <si>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</si>
  <si>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</si>
  <si>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</si>
  <si>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</si>
  <si>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</si>
  <si>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</si>
  <si>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</si>
  <si>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</si>
  <si>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</si>
  <si>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</si>
  <si>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</si>
  <si>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</si>
  <si>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</si>
  <si>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</si>
  <si>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</si>
  <si>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</si>
  <si>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</si>
  <si>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</si>
  <si>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</si>
  <si>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</si>
  <si>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</si>
  <si>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</si>
  <si>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</si>
  <si>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</si>
  <si>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</si>
  <si>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</si>
  <si>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</si>
  <si>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</si>
  <si>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</si>
  <si>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</si>
  <si>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</si>
  <si>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</si>
  <si>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</si>
  <si>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</si>
  <si>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</si>
  <si>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</si>
  <si>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</si>
  <si>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</si>
  <si>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</si>
  <si>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</si>
  <si>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</si>
  <si>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</si>
  <si>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</si>
  <si>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</si>
  <si>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</si>
  <si>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</si>
  <si>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</si>
  <si>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</si>
  <si>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</si>
  <si>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</si>
  <si>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</si>
  <si>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</si>
  <si>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</si>
  <si>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</si>
  <si>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</si>
  <si>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</si>
  <si>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</si>
  <si>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</si>
  <si>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</si>
  <si>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</si>
  <si>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</si>
  <si>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</si>
  <si>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</si>
  <si>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</si>
  <si>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</si>
  <si>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</si>
  <si>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</si>
  <si>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</si>
  <si>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</si>
  <si>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</si>
  <si>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</si>
  <si>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</si>
  <si>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</si>
  <si>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</si>
  <si>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</si>
  <si>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</si>
  <si>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</si>
  <si>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</si>
  <si>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</si>
  <si>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</si>
  <si>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</si>
  <si>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</si>
  <si>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</si>
  <si>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</si>
  <si>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</si>
  <si>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</si>
  <si>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</si>
  <si>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</si>
  <si>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</si>
  <si>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</si>
  <si>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</si>
  <si>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</si>
  <si>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</si>
  <si>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</si>
  <si>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</si>
  <si>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</si>
  <si>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</si>
  <si>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</si>
  <si>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</si>
  <si>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</si>
  <si>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</si>
  <si>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</si>
  <si>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</si>
  <si>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</si>
  <si>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</si>
  <si>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</si>
  <si>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</si>
  <si>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</si>
  <si>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</si>
  <si>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</si>
  <si>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</si>
  <si>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</si>
  <si>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</si>
  <si>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</si>
  <si>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</si>
  <si>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</si>
  <si>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</si>
  <si>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</si>
  <si>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</si>
  <si>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</si>
  <si>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</si>
  <si>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</si>
  <si>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</si>
  <si>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</si>
  <si>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</si>
  <si>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</si>
  <si>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</si>
  <si>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</si>
  <si>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</si>
  <si>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</si>
  <si>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</si>
  <si>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</si>
  <si>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</si>
  <si>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</si>
  <si>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</si>
  <si>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</si>
  <si>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</si>
  <si>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</si>
  <si>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</si>
  <si>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</si>
  <si>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</si>
  <si>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</si>
  <si>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</si>
  <si>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</si>
  <si>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</si>
  <si>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</si>
  <si>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</si>
  <si>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</si>
  <si>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</si>
  <si>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</si>
  <si>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</si>
  <si>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</si>
  <si>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</si>
  <si>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</si>
  <si>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</si>
  <si>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</si>
  <si>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</si>
  <si>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</si>
  <si>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</si>
  <si>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</si>
  <si>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</si>
  <si>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</si>
  <si>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</si>
  <si>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</si>
  <si>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</si>
  <si>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</si>
  <si>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</si>
  <si>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</si>
  <si>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</si>
  <si>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</si>
  <si>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</si>
  <si>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</si>
  <si>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</si>
  <si>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</si>
  <si>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</si>
  <si>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</si>
  <si>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</si>
  <si>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</si>
  <si>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</si>
  <si>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</si>
  <si>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</si>
  <si>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</si>
  <si>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</si>
  <si>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</si>
  <si>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</si>
  <si>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</si>
  <si>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</si>
  <si>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</si>
  <si>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</si>
  <si>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</si>
  <si>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</si>
  <si>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</si>
  <si>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</si>
  <si>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</si>
  <si>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</si>
  <si>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</si>
  <si>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</si>
  <si>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</si>
  <si>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</si>
  <si>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</si>
  <si>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</si>
  <si>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</si>
  <si>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</si>
  <si>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</si>
  <si>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</si>
  <si>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</si>
  <si>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</si>
  <si>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</si>
  <si>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</si>
  <si>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</si>
  <si>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</si>
  <si>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</si>
  <si>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</si>
  <si>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</si>
  <si>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</si>
  <si>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</si>
  <si>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</si>
  <si>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</si>
  <si>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</si>
  <si>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</si>
  <si>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</si>
  <si>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</si>
  <si>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</si>
  <si>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</si>
  <si>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</si>
  <si>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</si>
  <si>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</si>
  <si>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</si>
  <si>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</si>
  <si>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</si>
  <si>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</si>
  <si>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</si>
  <si>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</si>
  <si>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</si>
  <si>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</si>
  <si>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</si>
  <si>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</si>
  <si>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</si>
  <si>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</si>
  <si>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</si>
  <si>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</si>
  <si>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</si>
  <si>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</si>
  <si>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</si>
  <si>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</si>
  <si>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</si>
  <si>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</si>
  <si>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</si>
  <si>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</si>
  <si>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</si>
  <si>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</si>
  <si>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</si>
  <si>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</si>
  <si>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</si>
  <si>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</si>
  <si>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</si>
  <si>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</si>
  <si>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</si>
  <si>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</si>
  <si>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</si>
  <si>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</si>
  <si>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</si>
  <si>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</si>
  <si>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</si>
  <si>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</si>
  <si>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</si>
  <si>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</si>
  <si>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</si>
  <si>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</si>
  <si>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</si>
  <si>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</si>
  <si>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</si>
  <si>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</si>
  <si>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</si>
  <si>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</si>
  <si>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</si>
  <si>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</si>
  <si>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</si>
  <si>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</si>
  <si>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</si>
  <si>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</si>
  <si>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</si>
  <si>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</si>
  <si>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</si>
  <si>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</si>
  <si>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</si>
  <si>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</si>
  <si>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</si>
  <si>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</si>
  <si>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</si>
  <si>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</si>
  <si>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</si>
  <si>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</si>
  <si>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</si>
  <si>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</si>
  <si>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</si>
  <si>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</si>
  <si>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</si>
  <si>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</si>
  <si>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</si>
  <si>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</si>
  <si>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</si>
  <si>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</si>
  <si>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</si>
  <si>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</si>
  <si>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</si>
  <si>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</si>
  <si>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</si>
  <si>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</si>
  <si>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</si>
  <si>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</si>
  <si>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</si>
  <si>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</si>
  <si>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</si>
  <si>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</si>
  <si>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</si>
  <si>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</si>
  <si>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</si>
  <si>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</si>
  <si>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</si>
  <si>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</si>
  <si>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</si>
  <si>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</si>
  <si>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</si>
  <si>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</si>
  <si>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</si>
  <si>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</si>
  <si>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</si>
  <si>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</si>
  <si>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</si>
  <si>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</si>
  <si>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</si>
  <si>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</si>
  <si>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</si>
  <si>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</si>
  <si>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</si>
  <si>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</si>
  <si>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</si>
  <si>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</si>
  <si>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</si>
  <si>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</si>
  <si>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</si>
  <si>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</si>
  <si>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</si>
  <si>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</si>
  <si>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</si>
  <si>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</si>
  <si>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</si>
  <si>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</si>
  <si>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</si>
  <si>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</si>
  <si>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</si>
  <si>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</si>
  <si>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</si>
  <si>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</si>
  <si>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</si>
  <si>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</si>
  <si>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</si>
  <si>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</si>
  <si>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</si>
  <si>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</si>
  <si>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</si>
  <si>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</si>
  <si>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</si>
  <si>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</si>
  <si>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</si>
  <si>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</si>
  <si>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</si>
  <si>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</si>
  <si>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</si>
  <si>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</si>
  <si>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</si>
  <si>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</si>
  <si>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</si>
  <si>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</si>
  <si>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</si>
  <si>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</si>
  <si>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</si>
  <si>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</si>
  <si>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</si>
  <si>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</si>
  <si>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</si>
  <si>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</si>
  <si>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</si>
  <si>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</si>
  <si>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</si>
  <si>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</si>
  <si>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</si>
  <si>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</si>
  <si>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</si>
  <si>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</si>
  <si>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</si>
  <si>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</si>
  <si>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</si>
  <si>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</si>
  <si>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</si>
  <si>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</si>
  <si>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</si>
  <si>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</si>
  <si>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</si>
  <si>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</si>
  <si>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</si>
  <si>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</si>
  <si>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</si>
  <si>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</si>
  <si>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</si>
  <si>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</si>
  <si>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</si>
  <si>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</si>
  <si>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</si>
  <si>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</si>
  <si>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</si>
  <si>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</si>
  <si>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</si>
  <si>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</si>
  <si>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</si>
  <si>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</si>
  <si>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</si>
  <si>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</si>
  <si>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</si>
  <si>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</si>
  <si>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</si>
  <si>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</si>
  <si>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</si>
  <si>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</si>
  <si>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</si>
  <si>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</si>
  <si>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</si>
  <si>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</si>
  <si>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</si>
  <si>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</si>
  <si>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</si>
  <si>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</si>
  <si>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</si>
  <si>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</si>
  <si>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</si>
  <si>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</si>
  <si>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</si>
  <si>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</si>
  <si>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</si>
  <si>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</si>
  <si>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</si>
  <si>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</si>
  <si>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</si>
  <si>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</si>
  <si>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</si>
  <si>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</si>
  <si>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</si>
  <si>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</si>
  <si>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</si>
  <si>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</si>
  <si>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</si>
  <si>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</si>
  <si>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</si>
  <si>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</si>
  <si>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</si>
  <si>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</si>
  <si>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</si>
  <si>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</si>
  <si>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</si>
  <si>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</si>
  <si>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</si>
  <si>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</si>
  <si>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</si>
  <si>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</si>
  <si>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</si>
  <si>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</si>
  <si>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</si>
  <si>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</si>
  <si>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</si>
  <si>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</si>
  <si>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</si>
  <si>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</si>
  <si>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</si>
  <si>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</si>
  <si>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</si>
  <si>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</si>
  <si>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</si>
  <si>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</si>
  <si>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</si>
  <si>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</si>
  <si>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</si>
  <si>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</si>
  <si>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</si>
  <si>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</si>
  <si>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</si>
  <si>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</si>
  <si>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</si>
  <si>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</si>
  <si>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</si>
  <si>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</si>
  <si>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</si>
  <si>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</si>
  <si>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</si>
  <si>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</si>
  <si>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</si>
  <si>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</si>
  <si>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</si>
  <si>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</si>
  <si>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</si>
  <si>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</si>
  <si>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</si>
  <si>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</si>
  <si>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</si>
  <si>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</si>
  <si>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</si>
  <si>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</si>
  <si>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</si>
  <si>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</si>
  <si>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</si>
  <si>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</si>
  <si>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</si>
  <si>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</si>
  <si>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</si>
  <si>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</si>
  <si>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</si>
  <si>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</si>
  <si>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</si>
  <si>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</si>
  <si>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</si>
  <si>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</si>
  <si>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</si>
  <si>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</si>
  <si>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</si>
  <si>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</si>
  <si>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</si>
  <si>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</si>
  <si>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</si>
  <si>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</si>
  <si>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</si>
  <si>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</si>
  <si>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</si>
  <si>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</si>
  <si>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</si>
  <si>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</si>
  <si>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</si>
  <si>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</si>
  <si>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</si>
  <si>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</si>
  <si>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</si>
  <si>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</si>
  <si>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</si>
  <si>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</si>
  <si>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</si>
  <si>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</si>
  <si>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</si>
  <si>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</si>
  <si>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</si>
  <si>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</si>
  <si>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</si>
  <si>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</si>
  <si>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</si>
  <si>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</si>
  <si>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</si>
  <si>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</si>
  <si>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</si>
  <si>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</si>
  <si>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</si>
  <si>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</si>
  <si>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</si>
  <si>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</si>
  <si>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</si>
  <si>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</si>
  <si>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</si>
  <si>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</si>
  <si>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</si>
  <si>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</si>
  <si>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</si>
  <si>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</si>
  <si>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</si>
  <si>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</si>
  <si>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</si>
  <si>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</si>
  <si>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</si>
  <si>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</si>
  <si>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</si>
  <si>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</si>
  <si>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</si>
  <si>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</si>
  <si>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</si>
  <si>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</si>
  <si>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</si>
  <si>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</si>
  <si>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</si>
  <si>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</si>
  <si>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</si>
  <si>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</si>
  <si>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</si>
  <si>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</si>
  <si>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</si>
  <si>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</si>
  <si>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</si>
  <si>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</si>
  <si>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</si>
  <si>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</si>
  <si>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</si>
  <si>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</si>
  <si>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</si>
  <si>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</si>
  <si>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</si>
  <si>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</si>
  <si>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</si>
  <si>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</si>
  <si>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</si>
  <si>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</si>
  <si>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</si>
  <si>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</si>
  <si>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</si>
  <si>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</si>
  <si>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</si>
  <si>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</si>
  <si>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</si>
  <si>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</si>
  <si>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</si>
  <si>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</si>
  <si>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</si>
  <si>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</si>
  <si>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</si>
  <si>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</si>
  <si>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</si>
  <si>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</si>
  <si>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</si>
  <si>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</si>
  <si>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</si>
  <si>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</si>
  <si>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</si>
  <si>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</si>
  <si>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</si>
  <si>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</si>
  <si>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</si>
  <si>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</si>
  <si>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</si>
  <si>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</si>
  <si>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</si>
  <si>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</si>
  <si>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</si>
  <si>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</si>
  <si>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</si>
  <si>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</si>
  <si>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</si>
  <si>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</si>
  <si>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</si>
  <si>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</si>
  <si>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</si>
  <si>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</si>
  <si>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</si>
  <si>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</si>
  <si>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</si>
  <si>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</si>
  <si>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</si>
  <si>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</si>
  <si>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</si>
  <si>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</si>
  <si>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</si>
  <si>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</si>
  <si>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</si>
  <si>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</si>
  <si>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</si>
  <si>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</si>
  <si>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</si>
  <si>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</si>
  <si>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</si>
  <si>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</si>
  <si>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</si>
  <si>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</si>
  <si>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</si>
  <si>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</si>
  <si>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</si>
  <si>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</si>
  <si>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</si>
  <si>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</si>
  <si>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</si>
  <si>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</si>
  <si>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</si>
  <si>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</si>
  <si>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</si>
  <si>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</si>
  <si>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</si>
  <si>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</si>
  <si>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</si>
  <si>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</si>
  <si>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</si>
  <si>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</si>
  <si>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</si>
  <si>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</si>
  <si>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</si>
  <si>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</si>
  <si>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</si>
  <si>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</si>
  <si>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</si>
  <si>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</si>
  <si>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</si>
  <si>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</si>
  <si>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</si>
  <si>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</si>
  <si>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</si>
  <si>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</si>
  <si>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</si>
  <si>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</si>
  <si>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</si>
  <si>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</si>
  <si>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</si>
  <si>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</si>
  <si>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</si>
  <si>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</si>
  <si>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</si>
  <si>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</si>
  <si>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</si>
  <si>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</si>
  <si>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</si>
  <si>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</si>
  <si>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</si>
  <si>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</si>
  <si>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</si>
  <si>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</si>
  <si>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</si>
  <si>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</si>
  <si>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</si>
  <si>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</si>
  <si>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</si>
  <si>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</si>
  <si>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</si>
  <si>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</si>
  <si>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</si>
  <si>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</si>
  <si>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</si>
  <si>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</si>
  <si>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</si>
  <si>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</si>
  <si>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</si>
  <si>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</si>
  <si>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</si>
  <si>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</si>
  <si>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</si>
  <si>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</si>
  <si>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</si>
  <si>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</si>
  <si>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</si>
  <si>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</si>
  <si>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</si>
  <si>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</si>
  <si>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</si>
  <si>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</si>
  <si>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</si>
  <si>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</si>
  <si>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</si>
  <si>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</si>
  <si>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</si>
  <si>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</si>
  <si>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</si>
  <si>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</si>
  <si>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</si>
  <si>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</si>
  <si>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</si>
  <si>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</si>
  <si>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</si>
  <si>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</si>
  <si>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</si>
  <si>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</si>
  <si>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</si>
  <si>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</si>
  <si>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</si>
  <si>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</si>
  <si>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</si>
  <si>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</si>
  <si>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</si>
  <si>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</si>
  <si>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</si>
  <si>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</si>
  <si>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</si>
  <si>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</si>
  <si>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</si>
  <si>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</si>
  <si>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</si>
  <si>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</si>
  <si>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</si>
  <si>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</si>
  <si>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</si>
  <si>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</si>
  <si>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</si>
  <si>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</si>
  <si>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</si>
  <si>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</si>
  <si>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</si>
  <si>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</si>
  <si>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</si>
  <si>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</si>
  <si>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</si>
  <si>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</si>
  <si>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</si>
  <si>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</si>
  <si>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</si>
  <si>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</si>
  <si>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</si>
  <si>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</si>
  <si>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</si>
  <si>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</si>
  <si>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</si>
  <si>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</si>
  <si>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</si>
  <si>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</si>
  <si>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</si>
  <si>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</si>
  <si>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</si>
  <si>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</si>
  <si>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</si>
  <si>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</si>
  <si>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</si>
  <si>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</si>
  <si>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</si>
  <si>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</si>
  <si>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</si>
  <si>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</si>
  <si>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</si>
  <si>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</si>
  <si>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</si>
  <si>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</si>
  <si>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</si>
  <si>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</si>
  <si>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</si>
  <si>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</si>
  <si>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</si>
  <si>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</si>
  <si>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</si>
  <si>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</si>
  <si>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</si>
  <si>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</si>
  <si>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</si>
  <si>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</si>
  <si>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</si>
  <si>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</si>
  <si>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</si>
  <si>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</si>
  <si>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</si>
  <si>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</si>
  <si>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</si>
  <si>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</si>
  <si>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</si>
  <si>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</si>
  <si>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</si>
  <si>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</si>
  <si>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</si>
  <si>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</si>
  <si>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</si>
  <si>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</si>
  <si>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</si>
  <si>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</si>
  <si>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</si>
  <si>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</si>
  <si>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</si>
  <si>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</si>
  <si>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</si>
  <si>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</si>
  <si>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</si>
  <si>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</si>
  <si>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</si>
  <si>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</si>
  <si>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</si>
  <si>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</si>
  <si>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</si>
  <si>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</si>
  <si>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</si>
  <si>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</si>
  <si>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</si>
  <si>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</si>
  <si>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</si>
  <si>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</si>
  <si>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</si>
  <si>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</si>
  <si>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</si>
  <si>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</si>
  <si>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</si>
  <si>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</si>
  <si>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</si>
  <si>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</si>
  <si>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</si>
  <si>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</si>
  <si>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</si>
  <si>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</si>
  <si>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</si>
  <si>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</si>
  <si>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</si>
  <si>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</si>
  <si>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</si>
  <si>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</si>
  <si>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</si>
  <si>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</si>
  <si>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</si>
  <si>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</si>
  <si>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</si>
  <si>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</si>
  <si>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</si>
  <si>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</si>
  <si>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</si>
  <si>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</si>
  <si>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</si>
  <si>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</si>
  <si>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</si>
  <si>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</si>
  <si>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</si>
  <si>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</si>
  <si>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</si>
  <si>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</si>
  <si>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</si>
  <si>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</si>
  <si>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</si>
  <si>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</si>
  <si>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</si>
  <si>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</si>
  <si>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</si>
  <si>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</si>
  <si>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</si>
  <si>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</si>
  <si>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</si>
  <si>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</si>
  <si>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</si>
  <si>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</si>
  <si>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</si>
  <si>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</si>
  <si>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</si>
  <si>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</si>
  <si>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</si>
  <si>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</si>
  <si>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</si>
  <si>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</si>
  <si>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</si>
  <si>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</si>
  <si>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</si>
  <si>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</si>
  <si>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</si>
  <si>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</si>
  <si>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</si>
  <si>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</si>
  <si>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</si>
  <si>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</si>
  <si>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</si>
  <si>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</si>
  <si>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</si>
  <si>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</si>
  <si>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</si>
  <si>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</si>
  <si>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</si>
  <si>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</si>
  <si>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</si>
  <si>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</si>
  <si>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</si>
  <si>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</si>
  <si>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</si>
  <si>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</si>
  <si>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</si>
  <si>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</si>
  <si>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</si>
  <si>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</si>
  <si>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</si>
  <si>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</si>
  <si>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</si>
  <si>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</si>
  <si>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</si>
  <si>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</si>
  <si>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</si>
  <si>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</si>
  <si>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</si>
  <si>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</si>
  <si>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</si>
  <si>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</si>
  <si>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</si>
  <si>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</si>
  <si>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</si>
  <si>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</si>
  <si>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</si>
  <si>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</si>
  <si>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</si>
  <si>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</si>
  <si>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</si>
  <si>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</si>
  <si>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</si>
  <si>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</si>
  <si>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</si>
  <si>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</si>
  <si>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</si>
  <si>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</si>
  <si>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</si>
  <si>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</si>
  <si>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</si>
  <si>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</si>
  <si>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</si>
  <si>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</si>
  <si>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</si>
  <si>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</si>
  <si>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</si>
  <si>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</si>
  <si>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</si>
  <si>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</si>
  <si>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</si>
  <si>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</si>
  <si>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</si>
  <si>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</si>
  <si>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</si>
  <si>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</si>
  <si>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</si>
  <si>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</si>
  <si>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</si>
  <si>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</si>
  <si>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</si>
  <si>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</si>
  <si>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</si>
  <si>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</si>
  <si>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</si>
  <si>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</si>
  <si>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</si>
  <si>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</si>
  <si>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</si>
  <si>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</si>
  <si>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</si>
  <si>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</si>
  <si>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</si>
  <si>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</si>
  <si>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</si>
  <si>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</si>
  <si>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</si>
  <si>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</si>
  <si>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</si>
  <si>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</si>
  <si>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</si>
  <si>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</si>
  <si>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</si>
  <si>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</si>
  <si>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</si>
  <si>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</si>
  <si>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</si>
  <si>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</si>
  <si>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</si>
  <si>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</si>
  <si>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</si>
  <si>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</si>
  <si>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</si>
  <si>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</si>
  <si>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</si>
  <si>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</si>
  <si>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</si>
  <si>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</si>
  <si>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</si>
  <si>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</si>
  <si>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</si>
  <si>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</si>
  <si>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</si>
  <si>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</si>
  <si>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</si>
  <si>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</si>
  <si>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</si>
  <si>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</si>
  <si>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</si>
  <si>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</si>
  <si>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</si>
  <si>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</si>
  <si>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</si>
  <si>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</si>
  <si>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</si>
  <si>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</si>
  <si>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</si>
  <si>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</si>
  <si>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</si>
  <si>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</si>
  <si>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</si>
  <si>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</si>
  <si>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</si>
  <si>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</si>
  <si>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</si>
  <si>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</si>
  <si>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</si>
  <si>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</si>
  <si>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</si>
  <si>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</si>
  <si>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</si>
  <si>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</si>
  <si>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</si>
  <si>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</si>
  <si>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</si>
  <si>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</si>
  <si>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</si>
  <si>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</si>
  <si>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</si>
  <si>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</si>
  <si>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</si>
  <si>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</si>
  <si>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</si>
  <si>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</si>
  <si>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</si>
  <si>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</si>
  <si>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</si>
  <si>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</si>
  <si>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</si>
  <si>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</si>
  <si>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</si>
  <si>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</si>
  <si>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</si>
  <si>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</si>
  <si>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</si>
  <si>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</si>
  <si>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</si>
  <si>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</si>
  <si>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</si>
  <si>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</si>
  <si>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</si>
  <si>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</si>
  <si>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</si>
  <si>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</si>
  <si>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</si>
  <si>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</si>
  <si>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</si>
  <si>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</si>
  <si>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</si>
  <si>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</si>
  <si>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</si>
  <si>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</si>
  <si>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</si>
  <si>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</si>
  <si>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</si>
  <si>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</si>
  <si>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</si>
  <si>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</si>
  <si>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</si>
  <si>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</si>
  <si>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</si>
  <si>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</si>
  <si>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</si>
  <si>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</si>
  <si>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</si>
  <si>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</si>
  <si>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</si>
  <si>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</si>
  <si>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</si>
  <si>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</si>
  <si>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</si>
  <si>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</si>
  <si>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</si>
  <si>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</si>
  <si>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</si>
  <si>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</si>
  <si>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</si>
  <si>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</si>
  <si>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</si>
  <si>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</si>
  <si>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</si>
  <si>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</si>
  <si>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</si>
  <si>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</si>
  <si>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</si>
  <si>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</si>
  <si>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</si>
  <si>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</si>
  <si>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</si>
  <si>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</si>
  <si>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</si>
  <si>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</si>
  <si>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</si>
  <si>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</si>
  <si>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</si>
  <si>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</si>
  <si>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</si>
  <si>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</si>
  <si>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</si>
  <si>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</si>
  <si>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</si>
  <si>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</si>
  <si>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</si>
  <si>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</si>
  <si>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</si>
  <si>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</si>
  <si>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</si>
  <si>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</si>
  <si>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</si>
  <si>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</si>
  <si>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</si>
  <si>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</si>
  <si>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</si>
  <si>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</si>
  <si>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</si>
  <si>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</si>
  <si>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</si>
  <si>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</si>
  <si>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</si>
  <si>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</si>
  <si>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</si>
  <si>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</si>
  <si>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</si>
  <si>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</si>
  <si>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</si>
  <si>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</si>
  <si>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</si>
  <si>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</si>
  <si>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</si>
  <si>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</si>
  <si>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</si>
  <si>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</si>
  <si>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</si>
  <si>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</si>
  <si>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</si>
  <si>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</si>
  <si>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</si>
  <si>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</si>
  <si>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</si>
  <si>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</si>
  <si>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</si>
  <si>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</si>
  <si>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</si>
  <si>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</si>
  <si>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</si>
  <si>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</si>
  <si>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</si>
  <si>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</si>
  <si>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</si>
  <si>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</si>
  <si>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</si>
  <si>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</si>
  <si>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</si>
  <si>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</si>
  <si>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</si>
  <si>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</si>
  <si>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</si>
  <si>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</si>
  <si>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</si>
  <si>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</si>
  <si>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</si>
  <si>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</si>
  <si>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</si>
  <si>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</si>
  <si>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</si>
  <si>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</si>
  <si>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</si>
  <si>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</si>
  <si>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</si>
  <si>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</si>
  <si>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</si>
  <si>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</si>
  <si>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</si>
  <si>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</si>
  <si>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</si>
  <si>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</si>
  <si>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</si>
  <si>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</si>
  <si>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</si>
  <si>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</si>
  <si>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</si>
  <si>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</si>
  <si>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</si>
  <si>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</si>
  <si>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</si>
  <si>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</si>
  <si>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</si>
  <si>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</si>
  <si>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</si>
  <si>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</si>
  <si>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</si>
  <si>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</si>
  <si>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</si>
  <si>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</si>
  <si>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</si>
  <si>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</si>
  <si>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</si>
  <si>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</si>
  <si>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</si>
  <si>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</si>
  <si>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</si>
  <si>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</si>
  <si>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</si>
  <si>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</si>
  <si>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</si>
  <si>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</si>
  <si>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</si>
  <si>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</si>
  <si>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</si>
  <si>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</si>
  <si>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</si>
  <si>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</si>
  <si>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</si>
  <si>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</si>
  <si>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</si>
  <si>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</si>
  <si>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</si>
  <si>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</si>
  <si>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</si>
  <si>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</si>
  <si>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</si>
  <si>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</si>
  <si>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</si>
  <si>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</si>
  <si>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</si>
  <si>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</si>
  <si>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</si>
  <si>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</si>
  <si>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</si>
  <si>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</si>
  <si>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</si>
  <si>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</si>
  <si>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</si>
  <si>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</si>
  <si>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</si>
  <si>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</si>
  <si>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</si>
  <si>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</si>
  <si>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</si>
  <si>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</si>
  <si>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</si>
  <si>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</si>
  <si>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</si>
  <si>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</si>
  <si>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</si>
  <si>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</si>
  <si>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</si>
  <si>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</si>
  <si>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</si>
  <si>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</si>
  <si>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</si>
  <si>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</si>
  <si>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</si>
  <si>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</si>
  <si>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</si>
  <si>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</si>
  <si>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</si>
  <si>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</si>
  <si>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</si>
  <si>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</si>
  <si>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</si>
  <si>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</si>
  <si>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</si>
  <si>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</si>
  <si>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</si>
  <si>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</si>
  <si>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</si>
  <si>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</si>
  <si>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</si>
  <si>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</si>
  <si>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</si>
  <si>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</si>
  <si>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</si>
  <si>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</si>
  <si>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</si>
  <si>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</si>
  <si>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</si>
  <si>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</si>
  <si>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</si>
  <si>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</si>
  <si>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</si>
  <si>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</si>
  <si>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</si>
  <si>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</si>
  <si>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</si>
  <si>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</si>
  <si>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</si>
  <si>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</si>
  <si>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</si>
  <si>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</si>
  <si>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</si>
  <si>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</si>
  <si>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</si>
  <si>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</si>
  <si>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</si>
  <si>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</si>
  <si>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</si>
  <si>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</si>
  <si>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</si>
  <si>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</si>
  <si>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</si>
  <si>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</si>
  <si>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</si>
  <si>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</si>
  <si>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</si>
  <si>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</si>
  <si>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</si>
  <si>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</si>
  <si>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</si>
  <si>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</si>
  <si>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</si>
  <si>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</si>
  <si>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</si>
  <si>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</si>
  <si>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</si>
  <si>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</si>
  <si>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</si>
  <si>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</si>
  <si>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</si>
  <si>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</si>
  <si>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</si>
  <si>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</si>
  <si>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</si>
  <si>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</si>
  <si>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</si>
  <si>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</si>
  <si>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</si>
  <si>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</si>
  <si>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</si>
  <si>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</si>
  <si>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</si>
  <si>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</si>
  <si>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</si>
  <si>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</si>
  <si>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</si>
  <si>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</si>
  <si>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</si>
  <si>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</si>
  <si>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</si>
  <si>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</si>
  <si>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</si>
  <si>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</si>
  <si>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</si>
  <si>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</si>
  <si>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</si>
  <si>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</si>
  <si>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</si>
  <si>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</si>
  <si>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</si>
  <si>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</si>
  <si>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</si>
  <si>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</si>
  <si>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</si>
  <si>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</si>
  <si>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</si>
  <si>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</si>
  <si>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</si>
  <si>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</si>
  <si>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</si>
  <si>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</si>
  <si>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</si>
  <si>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</si>
  <si>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</si>
  <si>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</si>
  <si>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</si>
  <si>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</si>
  <si>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</si>
  <si>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</si>
  <si>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</si>
  <si>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</si>
  <si>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</si>
  <si>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</si>
  <si>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</si>
  <si>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</si>
  <si>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</si>
  <si>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</si>
  <si>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</si>
  <si>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</si>
  <si>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</si>
  <si>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</si>
  <si>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</si>
  <si>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</si>
  <si>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</si>
  <si>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</si>
  <si>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</si>
  <si>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</si>
  <si>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</si>
  <si>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</si>
  <si>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</si>
  <si>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</si>
  <si>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</si>
  <si>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</si>
  <si>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</si>
  <si>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</si>
  <si>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</si>
  <si>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</si>
  <si>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</si>
  <si>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</si>
  <si>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</si>
  <si>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</si>
  <si>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</si>
  <si>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</si>
  <si>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</si>
  <si>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</si>
  <si>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</si>
  <si>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</si>
  <si>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</si>
  <si>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</si>
  <si>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</si>
  <si>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</si>
  <si>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</si>
  <si>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</si>
  <si>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</si>
  <si>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</si>
  <si>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</si>
  <si>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</si>
  <si>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</si>
  <si>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</si>
  <si>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</si>
  <si>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</si>
  <si>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</si>
  <si>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</si>
  <si>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</si>
  <si>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</si>
  <si>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</si>
  <si>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</si>
  <si>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</si>
  <si>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</si>
  <si>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</si>
  <si>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</si>
  <si>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</si>
  <si>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</si>
  <si>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</si>
  <si>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</si>
  <si>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</si>
  <si>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</si>
  <si>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</si>
  <si>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</si>
  <si>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</si>
  <si>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</si>
  <si>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</si>
  <si>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</si>
  <si>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</si>
  <si>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</si>
  <si>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</si>
  <si>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</si>
  <si>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</si>
  <si>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</si>
  <si>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</si>
  <si>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</si>
  <si>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</si>
  <si>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</si>
  <si>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</si>
  <si>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</si>
  <si>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</si>
  <si>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</si>
  <si>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</si>
  <si>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</si>
  <si>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</si>
  <si>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</si>
  <si>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</si>
  <si>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</si>
  <si>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</si>
  <si>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</si>
  <si>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</si>
  <si>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</si>
  <si>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</si>
  <si>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</si>
  <si>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</si>
  <si>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</si>
  <si>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</si>
  <si>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</si>
  <si>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</si>
  <si>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</si>
  <si>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</si>
  <si>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</si>
  <si>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</si>
  <si>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</si>
  <si>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</si>
  <si>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</si>
  <si>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</si>
  <si>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</si>
  <si>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</si>
  <si>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</si>
  <si>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</si>
  <si>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</si>
  <si>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</si>
  <si>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</si>
  <si>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</si>
  <si>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</si>
  <si>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</si>
  <si>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</si>
  <si>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</si>
  <si>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</si>
  <si>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</si>
  <si>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</si>
  <si>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</si>
  <si>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</si>
  <si>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</si>
  <si>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</si>
  <si>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</si>
  <si>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</si>
  <si>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</si>
  <si>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</si>
  <si>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</si>
  <si>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</si>
  <si>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</si>
  <si>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</si>
  <si>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</si>
  <si>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</si>
  <si>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</si>
  <si>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</si>
  <si>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</si>
  <si>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</si>
  <si>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</si>
  <si>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</si>
  <si>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</si>
  <si>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</si>
  <si>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</si>
  <si>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</si>
  <si>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</si>
  <si>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</si>
  <si>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</si>
  <si>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</si>
  <si>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</si>
  <si>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</si>
  <si>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</si>
  <si>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</si>
  <si>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</si>
  <si>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</si>
  <si>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</si>
  <si>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</si>
  <si>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</si>
  <si>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</si>
  <si>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</si>
  <si>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</si>
  <si>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</si>
  <si>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</si>
  <si>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</si>
  <si>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</si>
  <si>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</si>
  <si>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</si>
  <si>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</si>
  <si>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</si>
  <si>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</si>
  <si>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</si>
  <si>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</si>
  <si>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</si>
  <si>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</si>
  <si>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</si>
  <si>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</si>
  <si>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</si>
  <si>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</si>
  <si>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</si>
  <si>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</si>
  <si>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</si>
  <si>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</si>
  <si>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</si>
  <si>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</si>
  <si>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</si>
  <si>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</si>
  <si>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</si>
  <si>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</si>
  <si>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</si>
  <si>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</si>
  <si>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</si>
  <si>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</si>
  <si>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</si>
  <si>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</si>
  <si>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</si>
  <si>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</si>
  <si>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</si>
  <si>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</si>
  <si>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</si>
  <si>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</si>
  <si>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</si>
  <si>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</si>
  <si>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</si>
  <si>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</si>
  <si>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</si>
  <si>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</si>
  <si>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</si>
  <si>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</si>
  <si>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</si>
  <si>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</si>
  <si>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</si>
  <si>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</si>
  <si>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</si>
  <si>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</si>
  <si>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</si>
  <si>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</si>
  <si>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</si>
  <si>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</si>
  <si>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</si>
  <si>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</si>
  <si>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</si>
  <si>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</si>
  <si>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</si>
  <si>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</si>
  <si>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</si>
  <si>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</si>
  <si>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</si>
  <si>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</si>
  <si>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</si>
  <si>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</si>
  <si>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</si>
  <si>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</si>
  <si>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</si>
  <si>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</si>
  <si>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</si>
  <si>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</si>
  <si>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</si>
  <si>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</si>
  <si>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</si>
  <si>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</si>
  <si>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</si>
  <si>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</si>
  <si>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</si>
  <si>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</si>
  <si>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</si>
  <si>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</si>
  <si>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</si>
  <si>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</si>
  <si>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</si>
  <si>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</si>
  <si>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</si>
  <si>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</si>
  <si>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</si>
  <si>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</si>
  <si>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</si>
  <si>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</si>
  <si>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</si>
  <si>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</si>
  <si>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</si>
  <si>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</si>
  <si>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</si>
  <si>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</si>
  <si>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</si>
  <si>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</si>
  <si>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</si>
  <si>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</si>
  <si>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</si>
  <si>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</si>
  <si>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</si>
  <si>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</si>
  <si>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</si>
  <si>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</si>
  <si>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</si>
  <si>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</si>
  <si>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</si>
  <si>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</si>
  <si>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</si>
  <si>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</si>
  <si>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</si>
  <si>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</si>
  <si>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</si>
  <si>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</si>
  <si>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</si>
  <si>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</si>
  <si>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</si>
  <si>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</si>
  <si>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</si>
  <si>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</si>
  <si>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</si>
  <si>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</si>
  <si>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</si>
  <si>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</si>
  <si>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</si>
  <si>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</si>
  <si>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</si>
  <si>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</si>
  <si>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</si>
  <si>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</si>
  <si>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</si>
  <si>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</si>
  <si>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</si>
  <si>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</si>
  <si>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</si>
  <si>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</si>
  <si>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</si>
  <si>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</si>
  <si>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</si>
  <si>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</si>
  <si>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</si>
  <si>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</si>
  <si>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</si>
  <si>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</si>
  <si>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</si>
  <si>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</si>
  <si>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</si>
  <si>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</si>
  <si>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</si>
  <si>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</si>
  <si>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</si>
  <si>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</si>
  <si>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</si>
  <si>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</si>
  <si>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</si>
  <si>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</si>
  <si>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</si>
  <si>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</si>
  <si>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</si>
  <si>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</si>
  <si>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</si>
  <si>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</si>
  <si>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</si>
  <si>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</si>
  <si>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</si>
  <si>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</si>
  <si>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</si>
  <si>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</si>
  <si>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</si>
  <si>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</si>
  <si>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</si>
  <si>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</si>
  <si>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</si>
  <si>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</si>
  <si>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</si>
  <si>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</si>
  <si>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</si>
  <si>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</si>
  <si>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</si>
  <si>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</si>
  <si>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</si>
  <si>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</si>
  <si>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</si>
  <si>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</si>
  <si>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</si>
  <si>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</si>
  <si>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</si>
  <si>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</si>
  <si>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</si>
  <si>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</si>
  <si>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</si>
  <si>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</si>
  <si>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</si>
  <si>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</si>
  <si>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</si>
  <si>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</si>
  <si>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</si>
  <si>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</si>
  <si>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</si>
  <si>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</si>
  <si>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</si>
  <si>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</si>
  <si>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</si>
  <si>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</si>
  <si>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</si>
  <si>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</si>
  <si>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</si>
  <si>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</si>
  <si>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</si>
  <si>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</si>
  <si>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</si>
  <si>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</si>
  <si>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</si>
  <si>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</si>
  <si>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</si>
  <si>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</si>
  <si>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</si>
  <si>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</si>
  <si>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</si>
  <si>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</si>
  <si>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</si>
  <si>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</si>
  <si>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</si>
  <si>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</si>
  <si>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</si>
  <si>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</si>
  <si>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</si>
  <si>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</si>
  <si>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</si>
  <si>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</si>
  <si>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</si>
  <si>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</si>
  <si>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</si>
  <si>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</si>
  <si>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</si>
  <si>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</si>
  <si>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</si>
  <si>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</si>
  <si>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</si>
  <si>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</si>
  <si>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</si>
  <si>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</si>
  <si>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</si>
  <si>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</si>
  <si>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</si>
  <si>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</si>
  <si>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</si>
  <si>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</si>
  <si>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</si>
  <si>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</si>
  <si>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</si>
  <si>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</si>
  <si>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</si>
  <si>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</si>
  <si>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</si>
  <si>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</si>
  <si>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</si>
  <si>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</si>
  <si>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</si>
  <si>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</si>
  <si>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</si>
  <si>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</si>
  <si>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</si>
  <si>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</si>
  <si>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</si>
  <si>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</si>
  <si>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</si>
  <si>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</si>
  <si>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</si>
  <si>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</si>
  <si>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</si>
  <si>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</si>
  <si>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</si>
  <si>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</si>
  <si>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</si>
  <si>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</si>
  <si>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</si>
  <si>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</si>
  <si>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</si>
  <si>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</si>
  <si>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</si>
  <si>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</si>
  <si>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</si>
  <si>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</si>
  <si>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</si>
  <si>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</si>
  <si>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</si>
  <si>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</si>
  <si>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</si>
  <si>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</si>
  <si>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</si>
  <si>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</si>
  <si>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</si>
  <si>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</si>
  <si>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</si>
  <si>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</si>
  <si>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</si>
  <si>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</si>
  <si>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</si>
  <si>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</si>
  <si>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</si>
  <si>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</si>
  <si>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</si>
  <si>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</si>
  <si>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</si>
  <si>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</si>
  <si>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</si>
  <si>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</si>
  <si>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</si>
  <si>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</si>
  <si>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</si>
  <si>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</si>
  <si>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</si>
  <si>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</si>
  <si>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</si>
  <si>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</si>
  <si>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</si>
  <si>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</si>
  <si>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</si>
  <si>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</si>
  <si>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</si>
  <si>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</si>
  <si>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</si>
  <si>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</si>
  <si>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</si>
  <si>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</si>
  <si>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</si>
  <si>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</si>
  <si>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</si>
  <si>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</si>
  <si>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</si>
  <si>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</si>
  <si>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</si>
  <si>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</si>
  <si>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</si>
  <si>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</si>
  <si>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</si>
  <si>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</si>
  <si>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</si>
  <si>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</si>
  <si>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</si>
  <si>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</si>
  <si>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</si>
  <si>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</si>
  <si>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</si>
  <si>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</si>
  <si>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</si>
  <si>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</si>
  <si>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</si>
  <si>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</si>
  <si>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</si>
  <si>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</si>
  <si>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</si>
  <si>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</si>
  <si>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</si>
  <si>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</si>
  <si>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</si>
  <si>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</si>
  <si>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</si>
  <si>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</si>
  <si>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</si>
  <si>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</si>
  <si>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</si>
  <si>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</si>
  <si>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</si>
  <si>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</si>
  <si>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</si>
  <si>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</si>
  <si>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</si>
  <si>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</si>
  <si>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</si>
  <si>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</si>
  <si>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</si>
  <si>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</si>
  <si>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</si>
  <si>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</si>
  <si>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</si>
  <si>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</si>
  <si>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</si>
  <si>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</si>
  <si>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</si>
  <si>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</si>
  <si>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</si>
  <si>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</si>
  <si>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</si>
  <si>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</si>
  <si>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</si>
  <si>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</si>
  <si>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</si>
  <si>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</si>
  <si>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</si>
  <si>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</si>
  <si>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</si>
  <si>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</si>
  <si>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</si>
  <si>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</si>
  <si>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</si>
  <si>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</si>
  <si>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</si>
  <si>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</si>
  <si>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</si>
  <si>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</si>
  <si>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</si>
  <si>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</si>
  <si>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</si>
  <si>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</si>
  <si>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</si>
  <si>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</si>
  <si>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</si>
  <si>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</si>
  <si>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</si>
  <si>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</si>
  <si>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</si>
  <si>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</si>
  <si>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</si>
  <si>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</si>
  <si>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</si>
  <si>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</si>
  <si>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</si>
  <si>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</si>
  <si>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</si>
  <si>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</si>
  <si>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</si>
  <si>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</si>
  <si>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</si>
  <si>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</si>
  <si>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</si>
  <si>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</si>
  <si>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</si>
  <si>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</si>
  <si>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</si>
  <si>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</si>
  <si>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</si>
  <si>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</si>
  <si>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</si>
  <si>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</si>
  <si>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</si>
  <si>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</si>
  <si>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</si>
  <si>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</si>
  <si>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</si>
  <si>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</si>
  <si>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</si>
  <si>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</si>
  <si>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</si>
  <si>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</si>
  <si>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</si>
  <si>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</si>
  <si>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</si>
  <si>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</si>
  <si>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</si>
  <si>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</si>
  <si>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</si>
  <si>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</si>
  <si>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</si>
  <si>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</si>
  <si>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</si>
  <si>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</si>
  <si>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</si>
  <si>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</si>
  <si>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</si>
  <si>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</si>
  <si>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</si>
  <si>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</si>
  <si>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</si>
  <si>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</si>
  <si>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</si>
  <si>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</si>
  <si>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</si>
  <si>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</si>
  <si>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</si>
  <si>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</si>
  <si>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</si>
  <si>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</si>
  <si>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</si>
  <si>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</si>
  <si>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</si>
  <si>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</si>
  <si>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</si>
  <si>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</si>
  <si>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</si>
  <si>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</si>
  <si>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</si>
  <si>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</si>
  <si>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</si>
  <si>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</si>
  <si>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</si>
  <si>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</si>
  <si>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</si>
  <si>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</si>
  <si>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</si>
  <si>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</si>
  <si>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</si>
  <si>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</si>
  <si>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</si>
  <si>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</si>
  <si>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</si>
  <si>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</si>
  <si>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</si>
  <si>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</si>
  <si>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</si>
  <si>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</si>
  <si>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</si>
  <si>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</si>
  <si>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</si>
  <si>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</si>
  <si>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</si>
  <si>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</si>
  <si>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</si>
  <si>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</si>
  <si>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</si>
  <si>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</si>
  <si>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</si>
  <si>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</si>
  <si>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</si>
  <si>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</si>
  <si>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</si>
  <si>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</si>
  <si>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</si>
  <si>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</si>
  <si>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</si>
  <si>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</si>
  <si>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</si>
  <si>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</si>
  <si>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</si>
  <si>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</si>
  <si>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</si>
  <si>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</si>
  <si>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</si>
  <si>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</si>
  <si>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</si>
  <si>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</si>
  <si>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</si>
  <si>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</si>
  <si>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</si>
  <si>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</si>
  <si>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</si>
  <si>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</si>
  <si>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</si>
  <si>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</si>
  <si>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</si>
  <si>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</si>
  <si>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</si>
  <si>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</si>
  <si>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</si>
  <si>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</si>
  <si>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</si>
  <si>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</si>
  <si>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</si>
  <si>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</si>
  <si>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</si>
  <si>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</si>
  <si>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</si>
  <si>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</si>
  <si>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</si>
  <si>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</si>
  <si>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</si>
  <si>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</si>
  <si>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</si>
  <si>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</si>
  <si>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</si>
  <si>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</si>
  <si>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</si>
  <si>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</si>
  <si>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</si>
  <si>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</si>
  <si>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</si>
  <si>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</si>
  <si>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</si>
  <si>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</si>
  <si>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</si>
  <si>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</si>
  <si>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</si>
  <si>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</si>
  <si>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</si>
  <si>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</si>
  <si>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</si>
  <si>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</si>
  <si>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</si>
  <si>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</si>
  <si>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</si>
  <si>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</si>
  <si>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</si>
  <si>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</si>
  <si>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</si>
  <si>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</si>
  <si>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</si>
  <si>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</si>
  <si>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</si>
  <si>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</si>
  <si>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</si>
  <si>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</si>
  <si>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</si>
  <si>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</si>
  <si>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</si>
  <si>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</si>
  <si>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</si>
  <si>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</si>
  <si>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</si>
  <si>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</si>
  <si>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</si>
  <si>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</si>
  <si>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</si>
  <si>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</si>
  <si>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</si>
  <si>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</si>
  <si>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</si>
  <si>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</si>
  <si>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</si>
  <si>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</si>
  <si>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</si>
  <si>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</si>
  <si>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</si>
  <si>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</si>
  <si>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</si>
  <si>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</si>
  <si>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</si>
  <si>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</si>
  <si>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</si>
  <si>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</si>
  <si>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</si>
  <si>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</si>
  <si>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</si>
  <si>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</si>
  <si>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</si>
  <si>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</si>
  <si>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</si>
  <si>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</si>
  <si>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</si>
  <si>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</si>
  <si>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</si>
  <si>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</si>
  <si>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</si>
  <si>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</si>
  <si>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</si>
  <si>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</si>
  <si>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</si>
  <si>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</si>
  <si>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</si>
  <si>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</si>
  <si>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</si>
  <si>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</si>
  <si>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</si>
  <si>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</si>
  <si>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</si>
  <si>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</si>
  <si>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</si>
  <si>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</si>
  <si>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</si>
  <si>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</si>
  <si>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</si>
  <si>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</si>
  <si>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</si>
  <si>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</si>
  <si>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</si>
  <si>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</si>
  <si>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</si>
  <si>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</si>
  <si>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</si>
  <si>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</si>
  <si>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</si>
  <si>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</si>
  <si>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</si>
  <si>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</si>
  <si>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</si>
  <si>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</si>
  <si>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</si>
  <si>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</si>
  <si>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</si>
  <si>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</si>
  <si>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</si>
  <si>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</si>
  <si>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</si>
  <si>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</si>
  <si>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</si>
  <si>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</si>
  <si>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</si>
  <si>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</si>
  <si>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</si>
  <si>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</si>
  <si>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</si>
  <si>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</si>
  <si>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</si>
  <si>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</si>
  <si>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</si>
  <si>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</si>
  <si>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</si>
  <si>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</si>
  <si>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</si>
  <si>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</si>
  <si>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</si>
  <si>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</si>
  <si>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</si>
  <si>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</si>
  <si>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</si>
  <si>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</si>
  <si>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</si>
  <si>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</si>
  <si>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</si>
  <si>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</si>
  <si>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</si>
  <si>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</si>
  <si>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</si>
  <si>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</si>
  <si>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</si>
  <si>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</si>
  <si>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</si>
  <si>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</si>
  <si>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</si>
  <si>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</si>
  <si>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</si>
  <si>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</si>
  <si>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</si>
  <si>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</si>
  <si>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</si>
  <si>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</si>
  <si>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</si>
  <si>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</si>
  <si>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</si>
  <si>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</si>
  <si>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</si>
  <si>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</si>
  <si>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</si>
  <si>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</si>
  <si>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</si>
  <si>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</si>
  <si>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</si>
  <si>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</si>
  <si>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</si>
  <si>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</si>
  <si>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</si>
  <si>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</si>
  <si>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</si>
  <si>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</si>
  <si>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</si>
  <si>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</si>
  <si>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</si>
  <si>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</si>
  <si>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</si>
  <si>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</si>
  <si>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</si>
  <si>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</si>
  <si>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</si>
  <si>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</si>
  <si>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</si>
  <si>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</si>
  <si>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</si>
  <si>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</si>
  <si>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</si>
  <si>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</si>
  <si>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</si>
  <si>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</si>
  <si>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</si>
  <si>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</si>
  <si>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</si>
  <si>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</si>
  <si>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</si>
  <si>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</si>
  <si>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</si>
  <si>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</si>
  <si>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</si>
  <si>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</si>
  <si>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</si>
  <si>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</si>
  <si>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</si>
  <si>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</si>
  <si>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</si>
  <si>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</si>
  <si>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</si>
  <si>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</si>
  <si>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</si>
  <si>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</si>
  <si>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</si>
  <si>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</si>
  <si>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</si>
  <si>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</si>
  <si>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</si>
  <si>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</si>
  <si>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</si>
  <si>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</si>
  <si>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</si>
  <si>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</si>
  <si>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</si>
  <si>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</si>
  <si>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</si>
  <si>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</si>
  <si>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</si>
  <si>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</si>
  <si>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</si>
  <si>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</si>
  <si>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</si>
  <si>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</si>
  <si>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</si>
  <si>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</si>
  <si>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</si>
  <si>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</si>
  <si>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</si>
  <si>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</si>
  <si>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</si>
  <si>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</si>
  <si>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</si>
  <si>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</si>
  <si>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</si>
  <si>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</si>
  <si>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</si>
  <si>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</si>
  <si>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</si>
  <si>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</si>
  <si>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</si>
  <si>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</si>
  <si>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</si>
  <si>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</si>
  <si>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</si>
  <si>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</si>
  <si>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</si>
  <si>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</si>
  <si>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</si>
  <si>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</si>
  <si>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</si>
  <si>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</si>
  <si>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</si>
  <si>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</si>
  <si>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</si>
  <si>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</si>
  <si>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</si>
  <si>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</si>
  <si>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</si>
  <si>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</si>
  <si>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</si>
  <si>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</si>
  <si>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</si>
  <si>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</si>
  <si>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</si>
  <si>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</si>
  <si>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</si>
  <si>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</si>
  <si>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</si>
  <si>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</si>
  <si>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</si>
  <si>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</si>
  <si>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</si>
  <si>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</si>
  <si>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</si>
  <si>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</si>
  <si>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</si>
  <si>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</si>
  <si>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</si>
  <si>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</si>
  <si>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</si>
  <si>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</si>
  <si>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</si>
  <si>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</si>
  <si>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</si>
  <si>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</si>
  <si>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</si>
  <si>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</si>
  <si>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</si>
  <si>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</si>
  <si>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</si>
  <si>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</si>
  <si>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</si>
  <si>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</si>
  <si>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</si>
  <si>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</si>
  <si>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</si>
  <si>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</si>
  <si>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</si>
  <si>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</si>
  <si>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</si>
  <si>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</si>
  <si>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</si>
  <si>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</si>
  <si>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</si>
  <si>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</si>
  <si>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</si>
  <si>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</si>
  <si>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</si>
  <si>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</si>
  <si>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</si>
  <si>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</si>
  <si>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</si>
  <si>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</si>
  <si>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</si>
  <si>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</si>
  <si>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</si>
  <si>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</si>
  <si>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</si>
  <si>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</si>
  <si>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</si>
  <si>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</si>
  <si>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</si>
  <si>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</si>
  <si>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</si>
  <si>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</si>
  <si>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</si>
  <si>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</si>
  <si>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</si>
  <si>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</si>
  <si>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</si>
  <si>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</si>
  <si>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</si>
  <si>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</si>
  <si>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</si>
  <si>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</si>
  <si>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</si>
  <si>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</si>
  <si>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</si>
  <si>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</si>
  <si>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</si>
  <si>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</si>
  <si>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</si>
  <si>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</si>
  <si>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</si>
  <si>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</si>
  <si>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</si>
  <si>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</si>
  <si>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</si>
  <si>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</si>
  <si>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</si>
  <si>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</si>
  <si>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</si>
  <si>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</si>
  <si>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</si>
  <si>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</si>
  <si>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</si>
  <si>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</si>
  <si>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</si>
  <si>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</si>
  <si>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</si>
  <si>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</si>
  <si>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</si>
  <si>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</si>
  <si>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</si>
  <si>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</si>
  <si>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</si>
  <si>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</si>
  <si>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</si>
  <si>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</si>
  <si>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</si>
  <si>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</si>
  <si>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</si>
  <si>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</si>
  <si>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</si>
  <si>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</si>
  <si>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</si>
  <si>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</si>
  <si>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</si>
  <si>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</si>
  <si>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</si>
  <si>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</si>
  <si>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</si>
  <si>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</si>
  <si>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</si>
  <si>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</si>
  <si>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</si>
  <si>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</si>
  <si>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</si>
  <si>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</si>
  <si>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</si>
  <si>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</si>
  <si>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</si>
  <si>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</si>
  <si>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</si>
  <si>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</si>
  <si>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</si>
  <si>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</si>
  <si>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</si>
  <si>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</si>
  <si>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</si>
  <si>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</si>
  <si>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</si>
  <si>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</si>
  <si>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</si>
  <si>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</si>
  <si>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</si>
  <si>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</si>
  <si>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</si>
  <si>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</si>
  <si>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</si>
  <si>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</si>
  <si>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</si>
  <si>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</si>
  <si>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</si>
  <si>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</si>
  <si>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</si>
  <si>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</si>
  <si>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</si>
  <si>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</si>
  <si>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</si>
  <si>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</si>
  <si>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</si>
  <si>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</si>
  <si>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</si>
  <si>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</si>
  <si>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</si>
  <si>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</si>
  <si>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</si>
  <si>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</si>
  <si>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</si>
  <si>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</si>
  <si>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</si>
  <si>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</si>
  <si>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</si>
  <si>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</si>
  <si>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</si>
  <si>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</si>
  <si>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</si>
  <si>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</si>
  <si>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</si>
  <si>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</si>
  <si>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</si>
  <si>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</si>
  <si>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</si>
  <si>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</si>
  <si>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</si>
  <si>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</si>
  <si>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</si>
  <si>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</si>
  <si>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</si>
  <si>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</si>
  <si>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</si>
  <si>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</si>
  <si>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</si>
  <si>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</si>
  <si>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</si>
  <si>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</si>
  <si>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</si>
  <si>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</si>
  <si>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</si>
  <si>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</si>
  <si>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</si>
  <si>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</si>
  <si>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</si>
  <si>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</si>
  <si>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</si>
  <si>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</si>
  <si>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</si>
  <si>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</si>
  <si>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</si>
  <si>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</si>
  <si>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</si>
  <si>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</si>
  <si>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</si>
  <si>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</si>
  <si>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</si>
  <si>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</si>
  <si>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</si>
  <si>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</si>
  <si>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</si>
  <si>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</si>
  <si>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</si>
  <si>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</si>
  <si>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</si>
  <si>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</si>
  <si>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</si>
  <si>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</si>
  <si>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</si>
  <si>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</si>
  <si>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</si>
  <si>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</si>
  <si>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</si>
  <si>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</si>
  <si>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</si>
  <si>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</si>
  <si>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</si>
  <si>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</si>
  <si>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</si>
  <si>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</si>
  <si>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</si>
  <si>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</si>
  <si>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</si>
  <si>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</si>
  <si>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</si>
  <si>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</si>
  <si>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</si>
  <si>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</si>
  <si>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</si>
  <si>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</si>
  <si>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</si>
  <si>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</si>
  <si>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</si>
  <si>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</si>
  <si>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</si>
  <si>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</si>
  <si>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</si>
  <si>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</si>
  <si>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</si>
  <si>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</si>
  <si>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</si>
  <si>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</si>
  <si>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</si>
  <si>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</si>
  <si>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</si>
  <si>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</si>
  <si>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</si>
  <si>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</si>
  <si>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</si>
  <si>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</si>
  <si>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</si>
  <si>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</si>
  <si>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</si>
  <si>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</si>
  <si>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</si>
  <si>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</si>
  <si>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</si>
  <si>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</si>
  <si>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</si>
  <si>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</si>
  <si>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</si>
  <si>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</si>
  <si>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</si>
  <si>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</si>
  <si>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</si>
  <si>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</si>
  <si>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</si>
  <si>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</si>
  <si>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</si>
  <si>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</si>
  <si>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</si>
  <si>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</si>
  <si>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</si>
  <si>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</si>
  <si>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</si>
  <si>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</si>
  <si>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</si>
  <si>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</si>
  <si>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</si>
  <si>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</si>
  <si>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</si>
  <si>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</si>
  <si>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</si>
  <si>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</si>
  <si>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</si>
  <si>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</si>
  <si>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</si>
  <si>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</si>
  <si>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</si>
  <si>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</si>
  <si>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</si>
  <si>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</si>
  <si>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</si>
  <si>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</si>
  <si>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</si>
  <si>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</si>
  <si>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</si>
  <si>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</si>
  <si>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</si>
  <si>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</si>
  <si>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</si>
  <si>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</si>
  <si>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</si>
  <si>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</si>
  <si>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</si>
  <si>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</si>
  <si>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</si>
  <si>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</si>
  <si>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</si>
  <si>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</si>
  <si>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</si>
  <si>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</si>
  <si>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</si>
  <si>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</si>
  <si>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</si>
  <si>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</si>
  <si>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</si>
  <si>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</si>
  <si>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</si>
  <si>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</si>
  <si>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</si>
  <si>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</si>
  <si>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</si>
  <si>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</si>
  <si>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</si>
  <si>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</si>
  <si>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</si>
  <si>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</si>
  <si>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</si>
  <si>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</si>
  <si>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</si>
  <si>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</si>
  <si>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</si>
  <si>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</si>
  <si>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</si>
  <si>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</si>
  <si>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</si>
  <si>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</si>
  <si>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</si>
  <si>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</si>
  <si>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</si>
  <si>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</si>
  <si>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</si>
  <si>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</si>
  <si>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</si>
  <si>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</si>
  <si>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</si>
  <si>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</si>
  <si>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</si>
  <si>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</si>
  <si>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</si>
  <si>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</si>
  <si>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</si>
  <si>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</si>
  <si>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</si>
  <si>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</si>
  <si>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</si>
  <si>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</si>
  <si>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</si>
  <si>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</si>
  <si>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</si>
  <si>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</si>
  <si>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</si>
  <si>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</si>
  <si>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</si>
  <si>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</si>
  <si>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</si>
  <si>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</si>
  <si>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</si>
  <si>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</si>
  <si>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</si>
  <si>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</si>
  <si>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</si>
  <si>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</si>
  <si>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</si>
  <si>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</si>
  <si>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</si>
  <si>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</si>
  <si>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</si>
  <si>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</si>
  <si>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</si>
  <si>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</si>
  <si>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</si>
  <si>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</si>
  <si>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</si>
  <si>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</si>
  <si>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</si>
  <si>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</si>
  <si>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</si>
  <si>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</si>
  <si>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</si>
  <si>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</si>
  <si>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</si>
  <si>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</si>
  <si>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</si>
  <si>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</si>
  <si>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</si>
  <si>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</si>
  <si>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</si>
  <si>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</si>
  <si>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</si>
  <si>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</si>
  <si>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</si>
  <si>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</si>
  <si>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</si>
  <si>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</si>
  <si>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</si>
  <si>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</si>
  <si>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</si>
  <si>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</si>
  <si>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</si>
  <si>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</si>
  <si>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</si>
  <si>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</si>
  <si>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</si>
  <si>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</si>
  <si>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</si>
  <si>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</si>
  <si>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</si>
  <si>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</si>
  <si>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</si>
  <si>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</si>
  <si>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</si>
  <si>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</si>
  <si>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</si>
  <si>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</si>
  <si>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</si>
  <si>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</si>
  <si>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</si>
  <si>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</si>
  <si>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</si>
  <si>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</si>
  <si>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</si>
  <si>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</si>
  <si>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</si>
  <si>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</si>
  <si>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</si>
  <si>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</si>
  <si>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</si>
  <si>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</si>
  <si>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</si>
  <si>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</si>
  <si>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</si>
  <si>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</si>
  <si>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</si>
  <si>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</si>
  <si>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</si>
  <si>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</si>
  <si>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</si>
  <si>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</si>
  <si>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</si>
  <si>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</si>
  <si>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</si>
  <si>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</si>
  <si>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</si>
  <si>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</si>
  <si>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</si>
  <si>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</si>
  <si>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</si>
  <si>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</si>
  <si>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</si>
  <si>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</si>
  <si>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</si>
  <si>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</si>
  <si>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</si>
  <si>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</si>
  <si>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</si>
  <si>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</si>
  <si>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</si>
  <si>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</si>
  <si>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</si>
  <si>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</si>
  <si>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</si>
  <si>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</si>
  <si>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</si>
  <si>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</si>
  <si>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</si>
  <si>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</si>
  <si>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</si>
  <si>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</si>
  <si>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</si>
  <si>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</si>
  <si>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</si>
  <si>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</si>
  <si>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</si>
  <si>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</si>
  <si>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</si>
  <si>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</si>
  <si>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</si>
  <si>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</si>
  <si>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</si>
  <si>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</si>
  <si>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</si>
  <si>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</si>
  <si>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</si>
  <si>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</si>
  <si>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</si>
  <si>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</si>
  <si>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</si>
  <si>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</si>
  <si>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</si>
  <si>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</si>
  <si>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</si>
  <si>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</si>
  <si>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</si>
  <si>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</si>
  <si>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</si>
  <si>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</si>
  <si>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</si>
  <si>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</si>
  <si>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</si>
  <si>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</si>
  <si>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</si>
  <si>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</si>
  <si>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</si>
  <si>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</si>
  <si>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</si>
  <si>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</si>
  <si>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</si>
  <si>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</si>
  <si>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</si>
  <si>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</si>
  <si>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</si>
  <si>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</si>
  <si>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</si>
  <si>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</si>
  <si>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</si>
  <si>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</si>
  <si>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</si>
  <si>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</si>
  <si>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</si>
  <si>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</si>
  <si>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</si>
  <si>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</si>
  <si>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</si>
  <si>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</si>
  <si>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</si>
  <si>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</si>
  <si>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</si>
  <si>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</si>
  <si>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</si>
  <si>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</si>
  <si>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</si>
  <si>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</si>
  <si>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</si>
  <si>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</si>
  <si>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</si>
  <si>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</si>
  <si>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</si>
  <si>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</si>
  <si>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</si>
  <si>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</si>
  <si>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</si>
  <si>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</si>
  <si>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</si>
  <si>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</si>
  <si>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</si>
  <si>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</si>
  <si>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</si>
  <si>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</si>
  <si>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</si>
  <si>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</si>
  <si>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</si>
  <si>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</si>
  <si>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</si>
  <si>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</si>
  <si>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</si>
  <si>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</si>
  <si>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</si>
  <si>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</si>
  <si>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</si>
  <si>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</si>
  <si>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</si>
  <si>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</si>
  <si>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</si>
  <si>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</si>
  <si>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</si>
  <si>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</si>
  <si>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</si>
  <si>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</si>
  <si>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</si>
  <si>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</si>
  <si>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</si>
  <si>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</si>
  <si>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</si>
  <si>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</si>
  <si>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</si>
  <si>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</si>
  <si>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</si>
  <si>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</si>
  <si>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</si>
  <si>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</si>
  <si>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</si>
  <si>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</si>
  <si>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</si>
  <si>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</si>
  <si>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</si>
  <si>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</si>
  <si>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</si>
  <si>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</si>
  <si>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</si>
  <si>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</si>
  <si>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</si>
  <si>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</si>
  <si>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</si>
  <si>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</si>
  <si>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</si>
  <si>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</si>
  <si>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</si>
  <si>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</si>
  <si>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</si>
  <si>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</si>
  <si>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</si>
  <si>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</si>
  <si>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</si>
  <si>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</si>
  <si>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</si>
  <si>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</si>
  <si>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</si>
  <si>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</si>
  <si>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</si>
  <si>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</si>
  <si>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</si>
  <si>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</si>
  <si>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</si>
  <si>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</si>
  <si>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</si>
  <si>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</si>
  <si>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</si>
  <si>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</si>
  <si>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</si>
  <si>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</si>
  <si>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</si>
  <si>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</si>
  <si>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</si>
  <si>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</si>
  <si>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</si>
  <si>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</si>
  <si>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</si>
  <si>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</si>
  <si>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</si>
  <si>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</si>
  <si>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</si>
  <si>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</si>
  <si>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</si>
  <si>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</si>
  <si>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</si>
  <si>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</si>
  <si>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</si>
  <si>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</si>
  <si>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</si>
  <si>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</si>
  <si>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</si>
  <si>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</si>
  <si>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</si>
  <si>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</si>
  <si>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</si>
  <si>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</si>
  <si>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</si>
  <si>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</si>
  <si>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</si>
  <si>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</si>
  <si>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</si>
  <si>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</si>
  <si>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</si>
  <si>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</si>
  <si>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</si>
  <si>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</si>
  <si>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</si>
  <si>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</si>
  <si>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</si>
  <si>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</si>
  <si>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</si>
  <si>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</si>
  <si>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</si>
  <si>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</si>
  <si>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</si>
  <si>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</si>
  <si>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</si>
  <si>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</si>
  <si>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</si>
  <si>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</si>
  <si>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</si>
  <si>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</si>
  <si>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</si>
  <si>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</si>
  <si>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</si>
  <si>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</si>
  <si>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</si>
  <si>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</si>
  <si>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</si>
  <si>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</si>
  <si>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</si>
  <si>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</si>
  <si>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</si>
  <si>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</si>
  <si>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</si>
  <si>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</si>
  <si>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</si>
  <si>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</si>
  <si>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</si>
  <si>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</si>
  <si>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</si>
  <si>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</si>
  <si>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</si>
  <si>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</si>
  <si>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</si>
  <si>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</si>
  <si>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</si>
  <si>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</si>
  <si>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</si>
  <si>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</si>
  <si>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</si>
  <si>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</si>
  <si>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</si>
  <si>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</si>
  <si>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</si>
  <si>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</si>
  <si>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</si>
  <si>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</si>
  <si>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</si>
  <si>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</si>
  <si>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</si>
  <si>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</si>
  <si>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</si>
  <si>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</si>
  <si>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</si>
  <si>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</si>
  <si>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</si>
  <si>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</si>
  <si>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</si>
  <si>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</si>
  <si>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</si>
  <si>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</si>
  <si>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</si>
  <si>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</si>
  <si>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</si>
  <si>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</si>
  <si>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</si>
  <si>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</si>
  <si>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</si>
  <si>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</si>
  <si>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</si>
  <si>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</si>
  <si>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</si>
  <si>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</si>
  <si>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</si>
  <si>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</si>
  <si>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</si>
  <si>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</si>
  <si>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</si>
  <si>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</si>
  <si>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</si>
  <si>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</si>
  <si>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</si>
  <si>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</si>
  <si>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</si>
  <si>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</si>
  <si>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</si>
  <si>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</si>
  <si>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</si>
  <si>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</si>
  <si>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</si>
  <si>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</si>
  <si>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</si>
  <si>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</si>
  <si>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</si>
  <si>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</si>
  <si>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</si>
  <si>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</si>
  <si>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</si>
  <si>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</si>
  <si>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</si>
  <si>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</si>
  <si>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</si>
  <si>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</si>
  <si>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</si>
  <si>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</si>
  <si>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</si>
  <si>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</si>
  <si>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</si>
  <si>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</si>
  <si>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</si>
  <si>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</si>
  <si>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</si>
  <si>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</si>
  <si>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</si>
  <si>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</si>
  <si>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</si>
  <si>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</si>
  <si>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</si>
  <si>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</si>
  <si>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</si>
  <si>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</si>
  <si>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</si>
  <si>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</si>
  <si>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</si>
  <si>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</si>
  <si>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</si>
  <si>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</si>
  <si>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</si>
  <si>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</si>
  <si>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</si>
  <si>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</si>
  <si>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</si>
  <si>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</si>
  <si>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</si>
  <si>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</si>
  <si>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</si>
  <si>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</si>
  <si>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</si>
  <si>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</si>
  <si>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</si>
  <si>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</si>
  <si>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</si>
  <si>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</si>
  <si>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</si>
  <si>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</si>
  <si>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</si>
  <si>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</si>
  <si>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</si>
  <si>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</si>
  <si>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</si>
  <si>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</si>
  <si>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</si>
  <si>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</si>
  <si>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</si>
  <si>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</si>
  <si>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</si>
  <si>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</si>
  <si>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</si>
  <si>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</si>
  <si>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</si>
  <si>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</si>
  <si>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</si>
  <si>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</si>
  <si>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</si>
  <si>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</si>
  <si>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</si>
  <si>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</si>
  <si>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</si>
  <si>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</si>
  <si>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</si>
  <si>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</si>
  <si>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</si>
  <si>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</si>
  <si>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</si>
  <si>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</si>
  <si>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</si>
  <si>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</si>
  <si>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</si>
  <si>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</si>
  <si>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</si>
  <si>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</si>
  <si>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</si>
  <si>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</si>
  <si>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</si>
  <si>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</si>
  <si>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</si>
  <si>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</si>
  <si>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</si>
  <si>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</si>
  <si>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</si>
  <si>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</si>
  <si>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</si>
  <si>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</si>
  <si>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</si>
  <si>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</si>
  <si>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</si>
  <si>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</si>
  <si>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</si>
  <si>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</si>
  <si>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</si>
  <si>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</si>
  <si>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</si>
  <si>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</si>
  <si>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</si>
  <si>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</si>
  <si>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</si>
  <si>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</si>
  <si>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</si>
  <si>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</si>
  <si>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</si>
  <si>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</si>
  <si>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</si>
  <si>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</si>
  <si>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</si>
  <si>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</si>
  <si>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</si>
  <si>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</si>
  <si>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</si>
  <si>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</si>
  <si>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</si>
  <si>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</si>
  <si>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</si>
  <si>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</si>
  <si>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</si>
  <si>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</si>
  <si>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</si>
  <si>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</si>
  <si>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</si>
  <si>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</si>
  <si>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</si>
  <si>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</si>
  <si>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</si>
  <si>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</si>
  <si>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</si>
  <si>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</si>
  <si>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</si>
  <si>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</si>
  <si>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</si>
  <si>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</si>
  <si>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</si>
  <si>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</si>
  <si>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</si>
  <si>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</si>
  <si>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</si>
  <si>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</si>
  <si>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</si>
  <si>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</si>
  <si>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</si>
  <si>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</si>
  <si>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</si>
  <si>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</si>
  <si>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</si>
  <si>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</si>
  <si>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</si>
  <si>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</si>
  <si>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</si>
  <si>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</si>
  <si>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</si>
  <si>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</si>
  <si>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</si>
  <si>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</si>
  <si>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</si>
  <si>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</si>
  <si>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</si>
  <si>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</si>
  <si>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</si>
  <si>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</si>
  <si>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</si>
  <si>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</si>
  <si>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</si>
  <si>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</si>
  <si>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</si>
  <si>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</si>
  <si>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</si>
  <si>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</si>
  <si>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</si>
  <si>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</si>
  <si>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</si>
  <si>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</si>
  <si>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</si>
  <si>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</si>
  <si>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</si>
  <si>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</si>
  <si>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</si>
  <si>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</si>
  <si>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</si>
  <si>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</si>
  <si>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</si>
  <si>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</si>
  <si>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</si>
  <si>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</si>
  <si>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</si>
  <si>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</si>
  <si>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</si>
  <si>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</si>
  <si>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</si>
  <si>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</si>
  <si>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</si>
  <si>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</si>
  <si>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</si>
  <si>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</si>
  <si>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</si>
  <si>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</si>
  <si>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</si>
  <si>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</si>
  <si>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</si>
  <si>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</si>
  <si>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</si>
  <si>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</si>
  <si>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</si>
  <si>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</si>
  <si>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</si>
  <si>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</si>
  <si>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</si>
  <si>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</si>
  <si>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</si>
  <si>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</si>
  <si>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</si>
  <si>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</si>
  <si>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</si>
  <si>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</si>
  <si>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</si>
  <si>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</si>
  <si>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</si>
  <si>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</si>
  <si>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</si>
  <si>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</si>
  <si>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</si>
  <si>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</si>
  <si>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</si>
  <si>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</si>
  <si>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</si>
  <si>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</si>
  <si>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</si>
  <si>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</si>
  <si>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</si>
  <si>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</si>
  <si>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</si>
  <si>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</si>
  <si>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</si>
  <si>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</si>
  <si>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</si>
  <si>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</si>
  <si>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</si>
  <si>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</si>
  <si>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</si>
  <si>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</si>
  <si>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</si>
  <si>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</si>
  <si>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</si>
  <si>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</si>
  <si>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</si>
  <si>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</si>
  <si>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</si>
  <si>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</si>
  <si>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</si>
  <si>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</si>
  <si>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</si>
  <si>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</si>
  <si>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</si>
  <si>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</si>
  <si>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</si>
  <si>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</si>
  <si>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</si>
  <si>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</si>
  <si>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</si>
  <si>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</si>
  <si>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</si>
  <si>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</si>
  <si>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</si>
  <si>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</si>
  <si>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</si>
  <si>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</si>
  <si>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</si>
  <si>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</si>
  <si>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</si>
  <si>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</si>
  <si>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</si>
  <si>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</si>
  <si>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</si>
  <si>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</si>
  <si>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</si>
  <si>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</si>
  <si>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</si>
  <si>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</si>
  <si>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</si>
  <si>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</si>
  <si>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</si>
  <si>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</si>
  <si>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</si>
  <si>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</si>
  <si>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</si>
  <si>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</si>
  <si>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</si>
  <si>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</si>
  <si>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</si>
  <si>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</si>
  <si>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</si>
  <si>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</si>
  <si>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</si>
  <si>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</si>
  <si>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</si>
  <si>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</si>
  <si>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</si>
  <si>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</si>
  <si>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</si>
  <si>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</si>
  <si>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</si>
  <si>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</si>
  <si>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</si>
  <si>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</si>
  <si>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</si>
  <si>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</si>
  <si>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</si>
  <si>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</si>
  <si>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</si>
  <si>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</si>
  <si>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</si>
  <si>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</si>
  <si>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</si>
  <si>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</si>
  <si>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</si>
  <si>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</si>
  <si>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</si>
  <si>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</si>
  <si>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</si>
  <si>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</si>
  <si>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</si>
  <si>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</si>
  <si>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</si>
  <si>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</si>
  <si>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</si>
  <si>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</si>
  <si>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</si>
  <si>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</si>
  <si>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</si>
  <si>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</si>
  <si>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</si>
  <si>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</si>
  <si>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</si>
  <si>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</si>
  <si>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</si>
  <si>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</si>
  <si>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</si>
  <si>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</si>
  <si>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</si>
  <si>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</si>
  <si>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</si>
  <si>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</si>
  <si>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</si>
  <si>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</si>
  <si>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</si>
  <si>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</si>
  <si>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</si>
  <si>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</si>
  <si>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</si>
  <si>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</si>
  <si>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</si>
  <si>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</si>
  <si>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</si>
  <si>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</si>
  <si>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</si>
  <si>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</si>
  <si>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</si>
  <si>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</si>
  <si>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</si>
  <si>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</si>
  <si>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</si>
  <si>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</si>
  <si>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</si>
  <si>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</si>
  <si>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</si>
  <si>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</si>
  <si>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</si>
  <si>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</si>
  <si>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</si>
  <si>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</si>
  <si>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</si>
  <si>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</si>
  <si>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</si>
  <si>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</si>
  <si>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</si>
  <si>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</si>
  <si>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</si>
  <si>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</si>
  <si>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</si>
  <si>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</si>
  <si>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</si>
  <si>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</si>
  <si>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</si>
  <si>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</si>
  <si>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</si>
  <si>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</si>
  <si>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</si>
  <si>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</si>
  <si>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</si>
  <si>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</si>
  <si>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</si>
  <si>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</si>
  <si>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</si>
  <si>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</si>
  <si>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</si>
  <si>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</si>
  <si>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</si>
  <si>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</si>
  <si>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</si>
  <si>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</si>
  <si>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</si>
  <si>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</si>
  <si>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</si>
  <si>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</si>
  <si>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</si>
  <si>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</si>
  <si>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</si>
  <si>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</si>
  <si>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</si>
  <si>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</si>
  <si>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</si>
  <si>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</si>
  <si>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</si>
  <si>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</si>
  <si>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</si>
  <si>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</si>
  <si>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</si>
  <si>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</si>
  <si>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</si>
  <si>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</si>
  <si>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</si>
  <si>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</si>
  <si>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</si>
  <si>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</si>
  <si>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</si>
  <si>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</si>
  <si>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</si>
  <si>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</si>
  <si>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</si>
  <si>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</si>
  <si>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</si>
  <si>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</si>
  <si>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</si>
  <si>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</si>
  <si>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</si>
  <si>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</si>
  <si>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</si>
  <si>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</si>
  <si>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</si>
  <si>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</si>
  <si>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</si>
  <si>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</si>
  <si>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</si>
  <si>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</si>
  <si>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</si>
  <si>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</si>
  <si>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</si>
  <si>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</si>
  <si>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</si>
  <si>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</si>
  <si>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</si>
  <si>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</si>
  <si>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</si>
  <si>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</si>
  <si>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</si>
  <si>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</si>
  <si>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</si>
  <si>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</si>
  <si>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</si>
  <si>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</si>
  <si>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</si>
  <si>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</si>
  <si>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</si>
  <si>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</si>
  <si>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</si>
  <si>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</si>
  <si>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</si>
  <si>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</si>
  <si>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</si>
  <si>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</si>
  <si>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</si>
  <si>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</si>
  <si>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</si>
  <si>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</si>
  <si>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</si>
  <si>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</si>
  <si>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</si>
  <si>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</si>
  <si>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</si>
  <si>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</si>
  <si>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</si>
  <si>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</si>
  <si>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</si>
  <si>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</si>
  <si>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</si>
  <si>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</si>
  <si>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</si>
  <si>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</si>
  <si>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</si>
  <si>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</si>
  <si>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</si>
  <si>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</si>
  <si>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</si>
  <si>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</si>
  <si>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</si>
  <si>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</si>
  <si>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</si>
  <si>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</si>
  <si>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</si>
  <si>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</si>
  <si>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</si>
  <si>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</si>
  <si>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</si>
  <si>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</si>
  <si>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</si>
  <si>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</si>
  <si>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</si>
  <si>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</si>
  <si>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</si>
  <si>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</si>
  <si>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</si>
  <si>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</si>
  <si>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</si>
  <si>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</si>
  <si>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</si>
  <si>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</si>
  <si>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</si>
  <si>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</si>
  <si>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</si>
  <si>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</si>
  <si>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</si>
  <si>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</si>
  <si>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</si>
  <si>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</si>
  <si>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</si>
  <si>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</si>
  <si>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</si>
  <si>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</si>
  <si>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</si>
  <si>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</si>
  <si>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</si>
  <si>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</si>
  <si>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</si>
  <si>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</si>
  <si>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</si>
  <si>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</si>
  <si>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</si>
  <si>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</si>
  <si>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</si>
  <si>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</si>
  <si>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</si>
  <si>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</si>
  <si>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</si>
  <si>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</si>
  <si>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</si>
  <si>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</si>
  <si>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</si>
  <si>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</si>
  <si>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</si>
  <si>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</si>
  <si>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</si>
  <si>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</si>
  <si>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</si>
  <si>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</si>
  <si>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</si>
  <si>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</si>
  <si>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</si>
  <si>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</si>
  <si>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</si>
  <si>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</si>
  <si>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</si>
  <si>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</si>
  <si>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</si>
  <si>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</si>
  <si>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</si>
  <si>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</si>
  <si>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</si>
  <si>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</si>
  <si>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</si>
  <si>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</si>
  <si>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</si>
  <si>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</si>
  <si>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</si>
  <si>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</si>
  <si>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</si>
  <si>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</si>
  <si>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</si>
  <si>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</si>
  <si>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</si>
  <si>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</si>
  <si>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</si>
  <si>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</si>
  <si>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</si>
  <si>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</si>
  <si>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</si>
  <si>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</si>
  <si>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</si>
  <si>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</si>
  <si>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</si>
  <si>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</si>
  <si>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</si>
  <si>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</si>
  <si>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</si>
  <si>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</si>
  <si>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</si>
  <si>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</si>
  <si>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</si>
  <si>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</si>
  <si>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</si>
  <si>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</si>
  <si>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</si>
  <si>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</si>
  <si>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</si>
  <si>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</si>
  <si>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</si>
  <si>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</si>
  <si>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</si>
  <si>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</si>
  <si>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</si>
  <si>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</si>
  <si>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</si>
  <si>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</si>
  <si>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</si>
  <si>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</si>
  <si>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</si>
  <si>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</si>
  <si>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</si>
  <si>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</si>
  <si>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</si>
  <si>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</si>
  <si>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</si>
  <si>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</si>
  <si>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</si>
  <si>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</si>
  <si>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</si>
  <si>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</si>
  <si>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</si>
  <si>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</si>
  <si>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</si>
  <si>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</si>
  <si>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</si>
  <si>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</si>
  <si>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</si>
  <si>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</si>
  <si>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</si>
  <si>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</si>
  <si>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</si>
  <si>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</si>
  <si>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</si>
  <si>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</si>
  <si>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</si>
  <si>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</si>
  <si>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</si>
  <si>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</si>
  <si>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</si>
  <si>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</si>
  <si>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</si>
  <si>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</si>
  <si>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</si>
  <si>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</si>
  <si>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</si>
  <si>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</si>
  <si>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</si>
  <si>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</si>
  <si>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</si>
  <si>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</si>
  <si>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</si>
  <si>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</si>
  <si>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</si>
  <si>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</si>
  <si>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</si>
  <si>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</si>
  <si>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</si>
  <si>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</si>
  <si>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</si>
  <si>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</si>
  <si>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</si>
  <si>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</si>
  <si>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</si>
  <si>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</si>
  <si>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</si>
  <si>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</si>
  <si>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</si>
  <si>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</si>
  <si>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</si>
  <si>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</si>
  <si>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</si>
  <si>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</si>
  <si>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</si>
  <si>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</si>
  <si>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</si>
  <si>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</si>
  <si>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</si>
  <si>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</si>
  <si>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</si>
  <si>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</si>
  <si>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</si>
  <si>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</si>
  <si>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</si>
  <si>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</si>
  <si>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</si>
  <si>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</si>
  <si>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</si>
  <si>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</si>
  <si>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</si>
  <si>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</si>
  <si>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</si>
  <si>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</si>
  <si>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</si>
  <si>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</si>
  <si>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</si>
  <si>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</si>
  <si>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</si>
  <si>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</si>
  <si>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</si>
  <si>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</si>
  <si>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</si>
  <si>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</si>
  <si>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</si>
  <si>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</si>
  <si>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</si>
  <si>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</si>
  <si>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</si>
  <si>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</si>
  <si>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</si>
  <si>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</si>
  <si>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</si>
  <si>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</si>
  <si>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</si>
  <si>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</si>
  <si>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</si>
  <si>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</si>
  <si>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</si>
  <si>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</si>
  <si>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</si>
  <si>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</si>
  <si>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</si>
  <si>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</si>
  <si>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</si>
  <si>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</si>
  <si>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</si>
  <si>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</si>
  <si>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</si>
  <si>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</si>
  <si>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</si>
  <si>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</si>
  <si>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</si>
  <si>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</si>
  <si>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</si>
  <si>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</si>
  <si>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</si>
  <si>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</si>
  <si>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</si>
  <si>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</si>
  <si>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</si>
  <si>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</si>
  <si>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</si>
  <si>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</si>
  <si>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</si>
  <si>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</si>
  <si>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</si>
  <si>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</si>
  <si>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</si>
  <si>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</si>
  <si>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</si>
  <si>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</si>
  <si>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</si>
  <si>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</si>
  <si>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</si>
  <si>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</si>
  <si>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</si>
  <si>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</si>
  <si>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</si>
  <si>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</si>
  <si>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</si>
  <si>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</si>
  <si>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</si>
  <si>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</si>
  <si>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</si>
  <si>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</si>
  <si>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</si>
  <si>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</si>
  <si>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</si>
  <si>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</si>
  <si>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</si>
  <si>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</si>
  <si>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</si>
  <si>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</si>
  <si>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</si>
  <si>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</si>
  <si>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</si>
  <si>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</si>
  <si>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</si>
  <si>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</si>
  <si>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</si>
  <si>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</si>
  <si>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</si>
  <si>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</si>
  <si>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</si>
  <si>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</si>
  <si>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</si>
  <si>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</si>
  <si>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</si>
  <si>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</si>
  <si>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</si>
  <si>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</si>
  <si>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</si>
  <si>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</si>
  <si>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</si>
  <si>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</si>
  <si>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</si>
  <si>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</si>
  <si>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</si>
  <si>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</si>
  <si>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</si>
  <si>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</si>
  <si>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</si>
  <si>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</si>
  <si>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</si>
  <si>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</si>
  <si>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</si>
  <si>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</si>
  <si>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</si>
  <si>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</si>
  <si>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</si>
  <si>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</si>
  <si>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</si>
  <si>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</si>
  <si>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</si>
  <si>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</si>
  <si>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</si>
  <si>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</si>
  <si>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</si>
  <si>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</si>
  <si>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</si>
  <si>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</si>
  <si>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</si>
  <si>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</si>
  <si>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</si>
  <si>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</si>
  <si>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</si>
  <si>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</si>
  <si>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</si>
  <si>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</si>
  <si>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</si>
  <si>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</si>
  <si>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</si>
  <si>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</si>
  <si>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</si>
  <si>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</si>
  <si>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</si>
  <si>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</si>
  <si>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</si>
  <si>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</si>
  <si>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</si>
  <si>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</si>
  <si>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</si>
  <si>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</si>
  <si>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</si>
  <si>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</si>
  <si>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</si>
  <si>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</si>
  <si>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</si>
  <si>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</si>
  <si>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</si>
  <si>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</si>
  <si>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</si>
  <si>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</si>
  <si>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</si>
  <si>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</si>
  <si>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</si>
  <si>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</si>
  <si>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</si>
  <si>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</si>
  <si>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</si>
  <si>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</si>
  <si>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</si>
  <si>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</si>
  <si>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</si>
  <si>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</si>
  <si>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</si>
  <si>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</si>
  <si>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</si>
  <si>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</si>
  <si>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</si>
  <si>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</si>
  <si>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</si>
  <si>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</si>
  <si>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</si>
  <si>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</si>
  <si>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</si>
  <si>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</si>
  <si>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</si>
  <si>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</si>
  <si>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</si>
  <si>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</si>
  <si>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</si>
  <si>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</si>
  <si>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</si>
  <si>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</si>
  <si>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</si>
  <si>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</si>
  <si>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</si>
  <si>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</si>
  <si>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</si>
  <si>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</si>
  <si>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</si>
  <si>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</si>
  <si>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</si>
  <si>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</si>
  <si>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</si>
  <si>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</si>
  <si>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</si>
  <si>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</si>
  <si>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</si>
  <si>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</si>
  <si>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</si>
  <si>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</si>
  <si>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</si>
  <si>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</si>
  <si>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</si>
  <si>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</si>
  <si>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</si>
  <si>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</si>
  <si>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</si>
  <si>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</si>
  <si>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</si>
  <si>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</si>
  <si>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</si>
  <si>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</si>
  <si>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</si>
  <si>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</si>
  <si>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</si>
  <si>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</si>
  <si>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</si>
  <si>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</si>
  <si>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</si>
  <si>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</si>
  <si>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</si>
  <si>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</si>
  <si>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</si>
  <si>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</si>
  <si>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</si>
  <si>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</si>
  <si>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</si>
  <si>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</si>
  <si>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</si>
  <si>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</si>
  <si>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</si>
  <si>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</si>
  <si>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</si>
  <si>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</si>
  <si>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</si>
  <si>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</si>
  <si>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</si>
  <si>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</si>
  <si>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</si>
  <si>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</si>
  <si>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</si>
  <si>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</si>
  <si>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</si>
  <si>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</si>
  <si>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</si>
  <si>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</si>
  <si>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</si>
  <si>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</si>
  <si>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</si>
  <si>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</si>
  <si>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</si>
  <si>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</si>
  <si>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</si>
  <si>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</si>
  <si>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</si>
  <si>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</si>
  <si>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</si>
  <si>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</si>
  <si>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</si>
  <si>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</si>
  <si>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</si>
  <si>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</si>
  <si>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</si>
  <si>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</si>
  <si>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</si>
  <si>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</si>
  <si>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</si>
  <si>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</si>
  <si>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</si>
  <si>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</si>
  <si>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</si>
  <si>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</si>
  <si>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</si>
  <si>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</si>
  <si>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</si>
  <si>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</si>
  <si>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</si>
  <si>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</si>
  <si>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</si>
  <si>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</si>
  <si>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</si>
  <si>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</si>
  <si>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</si>
  <si>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</si>
  <si>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</si>
  <si>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</si>
  <si>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</si>
  <si>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</si>
  <si>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</si>
  <si>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</si>
  <si>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</si>
  <si>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</si>
  <si>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</si>
  <si>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</si>
  <si>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</si>
  <si>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</si>
  <si>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</si>
  <si>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</si>
  <si>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</si>
  <si>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</si>
  <si>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</si>
  <si>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</si>
  <si>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</si>
  <si>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</si>
  <si>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</si>
  <si>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</si>
  <si>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</si>
  <si>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</si>
  <si>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</si>
  <si>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</si>
  <si>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</si>
  <si>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</si>
  <si>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</si>
  <si>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</si>
  <si>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</si>
  <si>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</si>
  <si>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</si>
  <si>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</si>
  <si>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</si>
  <si>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</si>
  <si>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</si>
  <si>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</si>
  <si>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</si>
  <si>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</si>
  <si>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</si>
  <si>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</si>
  <si>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</si>
  <si>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</si>
  <si>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</si>
  <si>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</si>
  <si>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</si>
  <si>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</si>
  <si>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</si>
  <si>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</si>
  <si>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</si>
  <si>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</si>
  <si>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</si>
  <si>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</si>
  <si>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</si>
  <si>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</si>
  <si>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</si>
  <si>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</si>
  <si>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</si>
  <si>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</si>
  <si>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</si>
  <si>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</si>
  <si>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</si>
  <si>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</si>
  <si>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</si>
  <si>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</si>
  <si>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</si>
  <si>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</si>
  <si>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</si>
  <si>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</si>
  <si>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</si>
  <si>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</si>
  <si>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</si>
  <si>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</si>
  <si>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</si>
  <si>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</si>
  <si>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</si>
  <si>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</si>
  <si>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</si>
  <si>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</si>
  <si>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</si>
  <si>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</si>
  <si>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</si>
  <si>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</si>
  <si>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</si>
  <si>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</si>
  <si>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</si>
  <si>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</si>
  <si>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</si>
  <si>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</si>
  <si>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</si>
  <si>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</si>
  <si>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</si>
  <si>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</si>
  <si>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</si>
  <si>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</si>
  <si>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</si>
  <si>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</si>
  <si>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</si>
  <si>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</si>
  <si>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</si>
  <si>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</si>
  <si>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</si>
  <si>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</si>
  <si>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</si>
  <si>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</si>
  <si>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</si>
  <si>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</si>
  <si>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</si>
  <si>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</si>
  <si>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</si>
  <si>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</si>
  <si>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</si>
  <si>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</si>
  <si>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</si>
  <si>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</si>
  <si>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</si>
  <si>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</si>
  <si>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</si>
  <si>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</si>
  <si>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</si>
  <si>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</si>
  <si>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</si>
  <si>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</si>
  <si>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</si>
  <si>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</si>
  <si>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</si>
  <si>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</si>
  <si>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</si>
  <si>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</si>
  <si>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</si>
  <si>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</si>
  <si>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</si>
  <si>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</si>
  <si>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</si>
  <si>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</si>
  <si>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</si>
  <si>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</si>
  <si>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</si>
  <si>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</si>
  <si>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</si>
  <si>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</si>
  <si>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</si>
  <si>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</si>
  <si>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</si>
  <si>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</si>
  <si>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</si>
  <si>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</si>
  <si>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</si>
  <si>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</si>
  <si>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</si>
  <si>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</si>
  <si>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</si>
  <si>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</si>
  <si>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</si>
  <si>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</si>
  <si>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</si>
  <si>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</si>
  <si>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</si>
  <si>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</si>
  <si>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</si>
  <si>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</si>
  <si>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</si>
  <si>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</si>
  <si>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</si>
  <si>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</si>
  <si>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</si>
  <si>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</si>
  <si>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</si>
  <si>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</si>
  <si>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</si>
  <si>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</si>
  <si>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</si>
  <si>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</si>
  <si>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</si>
  <si>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</si>
  <si>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</si>
  <si>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</si>
  <si>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</si>
  <si>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</si>
  <si>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</si>
  <si>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</si>
  <si>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</si>
  <si>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</si>
  <si>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</si>
  <si>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</si>
  <si>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</si>
  <si>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</si>
  <si>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</si>
  <si>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</si>
  <si>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</si>
  <si>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</si>
  <si>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</si>
  <si>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</si>
  <si>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</si>
  <si>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</si>
  <si>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</si>
  <si>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</si>
  <si>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</si>
  <si>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</si>
  <si>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</si>
  <si>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</si>
  <si>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</si>
  <si>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</si>
  <si>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</si>
  <si>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</si>
  <si>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</si>
  <si>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</si>
  <si>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</si>
  <si>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</si>
  <si>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</si>
  <si>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</si>
  <si>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</si>
  <si>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</si>
  <si>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</si>
  <si>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</si>
  <si>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</si>
  <si>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</si>
  <si>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</si>
  <si>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</si>
  <si>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</si>
  <si>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</si>
  <si>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</si>
  <si>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</si>
  <si>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</si>
  <si>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</si>
  <si>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</si>
  <si>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</si>
  <si>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</si>
  <si>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</si>
  <si>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</si>
  <si>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</si>
  <si>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</si>
  <si>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</si>
  <si>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</si>
  <si>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</si>
  <si>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</si>
  <si>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</si>
  <si>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</si>
  <si>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</si>
  <si>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</si>
  <si>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</si>
  <si>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</si>
  <si>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</si>
  <si>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</si>
  <si>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</si>
  <si>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</si>
  <si>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</si>
  <si>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</si>
  <si>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</si>
  <si>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</si>
  <si>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</si>
  <si>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</si>
  <si>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</si>
  <si>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</si>
  <si>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</si>
  <si>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</si>
  <si>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</si>
  <si>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</si>
  <si>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</si>
  <si>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</si>
  <si>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</si>
  <si>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</si>
  <si>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</si>
  <si>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</si>
  <si>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</si>
  <si>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</si>
  <si>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</si>
  <si>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</si>
  <si>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</si>
  <si>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</si>
  <si>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</si>
  <si>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</si>
  <si>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</si>
  <si>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</si>
  <si>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</si>
  <si>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</si>
  <si>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</si>
  <si>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</si>
  <si>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</si>
  <si>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</si>
  <si>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</si>
  <si>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</si>
  <si>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</si>
  <si>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</si>
  <si>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</si>
  <si>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</si>
  <si>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</si>
  <si>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</si>
  <si>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</si>
  <si>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</si>
  <si>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</si>
  <si>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</si>
  <si>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</si>
  <si>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</si>
  <si>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</si>
  <si>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</si>
  <si>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</si>
  <si>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</si>
  <si>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</si>
  <si>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</si>
  <si>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</si>
  <si>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</si>
  <si>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</si>
  <si>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</si>
  <si>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</si>
  <si>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</si>
  <si>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</si>
  <si>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</si>
  <si>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</si>
  <si>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</si>
  <si>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</si>
  <si>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</si>
  <si>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</si>
  <si>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</si>
  <si>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</si>
  <si>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</si>
  <si>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</si>
  <si>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</si>
  <si>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</si>
  <si>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</si>
  <si>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</si>
  <si>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</si>
  <si>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</si>
  <si>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</si>
  <si>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</si>
  <si>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</si>
  <si>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</si>
  <si>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</si>
  <si>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</si>
  <si>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</si>
  <si>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</si>
  <si>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</si>
  <si>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</si>
  <si>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</si>
  <si>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</si>
  <si>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</si>
  <si>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</si>
  <si>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</si>
  <si>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</si>
  <si>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</si>
  <si>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</si>
  <si>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</si>
  <si>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</si>
  <si>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</si>
  <si>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</si>
  <si>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</si>
  <si>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</si>
  <si>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</si>
  <si>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</si>
  <si>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</si>
  <si>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</si>
  <si>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</si>
  <si>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</si>
  <si>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</si>
  <si>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</si>
  <si>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</si>
  <si>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</si>
  <si>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</si>
  <si>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</si>
  <si>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</si>
  <si>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</si>
  <si>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</si>
  <si>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</si>
  <si>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</si>
  <si>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</si>
  <si>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</si>
  <si>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</si>
  <si>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</si>
  <si>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</si>
  <si>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</si>
  <si>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</si>
  <si>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</si>
  <si>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</si>
  <si>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</si>
  <si>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</si>
  <si>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</si>
  <si>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</si>
  <si>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</si>
  <si>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</si>
  <si>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</si>
  <si>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</si>
  <si>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</si>
  <si>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</si>
  <si>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</si>
  <si>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</si>
  <si>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</si>
  <si>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</si>
  <si>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</si>
  <si>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</si>
  <si>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</si>
  <si>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</si>
  <si>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</si>
  <si>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</si>
  <si>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</si>
  <si>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</si>
  <si>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</si>
  <si>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</si>
  <si>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</si>
  <si>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</si>
  <si>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</si>
  <si>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</si>
  <si>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</si>
  <si>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</si>
  <si>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</si>
  <si>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</si>
  <si>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</si>
  <si>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</si>
  <si>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</si>
  <si>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</si>
  <si>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</si>
  <si>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</si>
  <si>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</si>
  <si>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</si>
  <si>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</si>
  <si>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</si>
  <si>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</si>
  <si>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</si>
  <si>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</si>
  <si>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</si>
  <si>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</si>
  <si>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</si>
  <si>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</si>
  <si>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</si>
  <si>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</si>
  <si>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</si>
  <si>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</si>
  <si>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</si>
  <si>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</si>
  <si>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</si>
  <si>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</si>
  <si>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</si>
  <si>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</si>
  <si>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</si>
  <si>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</si>
  <si>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</si>
  <si>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</si>
  <si>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</si>
  <si>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</si>
  <si>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</si>
  <si>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</si>
  <si>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</si>
  <si>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</si>
  <si>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</si>
  <si>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</si>
  <si>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</si>
  <si>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</si>
  <si>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</si>
  <si>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</si>
  <si>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</si>
  <si>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</si>
  <si>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</si>
  <si>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</si>
  <si>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</si>
  <si>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</si>
  <si>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</si>
  <si>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</si>
  <si>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</si>
  <si>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</si>
  <si>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</si>
  <si>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</si>
  <si>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</si>
  <si>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</si>
  <si>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</si>
  <si>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</si>
  <si>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</si>
  <si>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</si>
  <si>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</si>
  <si>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</si>
  <si>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</si>
  <si>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</si>
  <si>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</si>
  <si>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</si>
  <si>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</si>
  <si>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</si>
  <si>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</si>
  <si>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</si>
  <si>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</si>
  <si>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</si>
  <si>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</si>
  <si>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</si>
  <si>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</si>
  <si>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</si>
  <si>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</si>
  <si>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</si>
  <si>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</si>
  <si>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</si>
  <si>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</si>
  <si>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</si>
  <si>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</si>
  <si>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</si>
  <si>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</si>
  <si>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</si>
  <si>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</si>
  <si>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</si>
  <si>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</si>
  <si>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</si>
  <si>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</si>
  <si>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</si>
  <si>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</si>
  <si>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</si>
  <si>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</si>
  <si>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</si>
  <si>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</si>
  <si>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</si>
  <si>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</si>
  <si>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</si>
  <si>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</si>
  <si>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</si>
  <si>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</si>
  <si>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</si>
  <si>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</si>
  <si>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</si>
  <si>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</si>
  <si>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</si>
  <si>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</si>
  <si>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</si>
  <si>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</si>
  <si>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</si>
  <si>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</si>
  <si>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</si>
  <si>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</si>
  <si>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</si>
  <si>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</si>
  <si>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</si>
  <si>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</si>
  <si>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</si>
  <si>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</si>
  <si>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</si>
  <si>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</si>
  <si>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</si>
  <si>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</si>
  <si>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</si>
  <si>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</si>
  <si>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</si>
  <si>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</si>
  <si>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</si>
  <si>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</si>
  <si>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</si>
  <si>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</si>
  <si>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</si>
  <si>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</si>
  <si>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</si>
  <si>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</si>
  <si>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</si>
  <si>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</si>
  <si>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</si>
  <si>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</si>
  <si>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</si>
  <si>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</si>
  <si>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</si>
  <si>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</si>
  <si>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</si>
  <si>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</si>
  <si>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</si>
  <si>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</si>
  <si>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</si>
  <si>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</si>
  <si>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</si>
  <si>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</si>
  <si>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</si>
  <si>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</si>
  <si>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</si>
  <si>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</si>
  <si>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</si>
  <si>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</si>
  <si>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</si>
  <si>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</si>
  <si>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</si>
  <si>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</si>
  <si>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</si>
  <si>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</si>
  <si>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</si>
  <si>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</si>
  <si>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</si>
  <si>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</si>
  <si>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</si>
  <si>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</si>
  <si>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</si>
  <si>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</si>
  <si>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</si>
  <si>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</si>
  <si>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</si>
  <si>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</si>
  <si>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</si>
  <si>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</si>
  <si>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</si>
  <si>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</si>
  <si>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</si>
  <si>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</si>
  <si>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</si>
  <si>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</si>
  <si>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</si>
  <si>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</si>
  <si>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</si>
  <si>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</si>
  <si>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</si>
  <si>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</si>
  <si>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</si>
  <si>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</si>
  <si>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</si>
  <si>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</si>
  <si>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</si>
  <si>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</si>
  <si>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</si>
  <si>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</si>
  <si>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</si>
  <si>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</si>
  <si>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</si>
  <si>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</si>
  <si>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</si>
  <si>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</si>
  <si>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</si>
  <si>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</si>
  <si>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</si>
  <si>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</si>
  <si>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</si>
  <si>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</si>
  <si>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</si>
  <si>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</si>
  <si>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</si>
  <si>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</si>
  <si>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</si>
  <si>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</si>
  <si>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</si>
  <si>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</si>
  <si>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</si>
  <si>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</si>
  <si>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</si>
  <si>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</si>
  <si>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</si>
  <si>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</si>
  <si>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</si>
  <si>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</si>
  <si>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</si>
  <si>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</si>
  <si>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</si>
  <si>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</si>
  <si>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</si>
  <si>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</si>
  <si>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</si>
  <si>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</si>
  <si>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</si>
  <si>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</si>
  <si>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</si>
  <si>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</si>
  <si>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</si>
  <si>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</si>
  <si>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</si>
  <si>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</si>
  <si>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</si>
  <si>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</si>
  <si>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</si>
  <si>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</si>
  <si>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</si>
  <si>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</si>
  <si>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</si>
  <si>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</si>
  <si>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</si>
  <si>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</si>
  <si>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</si>
  <si>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</si>
  <si>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</si>
  <si>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</si>
  <si>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</si>
  <si>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</si>
  <si>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</si>
  <si>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</si>
  <si>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</si>
  <si>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</si>
  <si>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</si>
  <si>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</si>
  <si>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</si>
  <si>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</si>
  <si>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</si>
  <si>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</si>
  <si>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</si>
  <si>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</si>
  <si>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</si>
  <si>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</si>
  <si>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</si>
  <si>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</si>
  <si>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</si>
  <si>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</si>
  <si>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</si>
  <si>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</si>
  <si>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</si>
  <si>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</si>
  <si>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</si>
  <si>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</si>
  <si>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</si>
  <si>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</si>
  <si>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</si>
  <si>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</si>
  <si>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</si>
  <si>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</si>
  <si>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</si>
  <si>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</si>
  <si>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</si>
  <si>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</si>
  <si>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</si>
  <si>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</si>
  <si>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</si>
  <si>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</si>
  <si>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</si>
  <si>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</si>
  <si>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</si>
  <si>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</si>
  <si>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</si>
  <si>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</si>
  <si>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</si>
  <si>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</si>
  <si>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</si>
  <si>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</si>
  <si>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</si>
  <si>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</si>
  <si>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</si>
  <si>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</si>
  <si>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</si>
  <si>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</si>
  <si>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</si>
  <si>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</si>
  <si>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</si>
  <si>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</si>
  <si>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</si>
  <si>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</si>
  <si>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</si>
  <si>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</si>
  <si>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</si>
  <si>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</si>
  <si>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</si>
  <si>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</si>
  <si>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</si>
  <si>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</si>
  <si>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</si>
  <si>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</si>
  <si>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</si>
  <si>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</si>
  <si>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</si>
  <si>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</si>
  <si>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</si>
  <si>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</si>
  <si>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</si>
  <si>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</si>
  <si>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</si>
  <si>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</si>
  <si>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</si>
  <si>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</si>
  <si>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</si>
  <si>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</si>
  <si>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</si>
  <si>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</si>
  <si>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</si>
  <si>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</si>
  <si>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</si>
  <si>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</si>
  <si>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</si>
  <si>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</si>
  <si>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</si>
  <si>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</si>
  <si>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</si>
  <si>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</si>
  <si>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</si>
  <si>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</si>
  <si>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</si>
  <si>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</si>
  <si>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</si>
  <si>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</si>
  <si>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</si>
  <si>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</si>
  <si>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</si>
  <si>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</si>
  <si>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</si>
  <si>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</si>
  <si>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</si>
  <si>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</si>
  <si>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</si>
  <si>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</si>
  <si>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</si>
  <si>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</si>
  <si>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</si>
  <si>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</si>
  <si>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</si>
  <si>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</si>
  <si>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</si>
  <si>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</si>
  <si>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</si>
  <si>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</si>
  <si>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</si>
  <si>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</si>
  <si>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</si>
  <si>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</si>
  <si>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</si>
  <si>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</si>
  <si>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</si>
  <si>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</si>
  <si>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</si>
  <si>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</si>
  <si>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</si>
  <si>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</si>
  <si>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</si>
  <si>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</si>
  <si>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</si>
  <si>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</si>
  <si>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</si>
  <si>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</si>
  <si>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</si>
  <si>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</si>
  <si>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</si>
  <si>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</si>
  <si>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</si>
  <si>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</si>
  <si>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</si>
  <si>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</si>
  <si>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</si>
  <si>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</si>
  <si>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</si>
  <si>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</si>
  <si>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</si>
  <si>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</si>
  <si>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</si>
  <si>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</si>
  <si>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</si>
  <si>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</si>
  <si>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</si>
  <si>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</si>
  <si>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</si>
  <si>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</si>
  <si>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</si>
  <si>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</si>
  <si>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</si>
  <si>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</si>
  <si>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</si>
  <si>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</si>
  <si>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</si>
  <si>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</si>
  <si>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</si>
  <si>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</si>
  <si>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</si>
  <si>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</si>
  <si>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</si>
  <si>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</si>
  <si>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</si>
  <si>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</si>
  <si>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</si>
  <si>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</si>
  <si>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</si>
  <si>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</si>
  <si>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</si>
  <si>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</si>
  <si>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</si>
  <si>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</si>
  <si>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</si>
  <si>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</si>
  <si>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</si>
  <si>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</si>
  <si>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</si>
  <si>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</si>
  <si>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</si>
  <si>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</si>
  <si>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</si>
  <si>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</si>
  <si>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</si>
  <si>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</si>
  <si>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</si>
  <si>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</si>
  <si>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</si>
  <si>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</si>
  <si>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</si>
  <si>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</si>
  <si>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</si>
  <si>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</si>
  <si>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</si>
  <si>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</si>
  <si>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</si>
  <si>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</si>
  <si>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</si>
  <si>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</si>
  <si>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</si>
  <si>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</si>
  <si>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</si>
  <si>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</si>
  <si>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</si>
  <si>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</si>
  <si>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</si>
  <si>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</si>
  <si>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</si>
  <si>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</si>
  <si>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</si>
  <si>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</si>
  <si>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</si>
  <si>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</si>
  <si>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</si>
  <si>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</si>
  <si>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</si>
  <si>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</si>
  <si>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</si>
  <si>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</si>
  <si>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</si>
  <si>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</si>
  <si>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</si>
  <si>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</si>
  <si>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</si>
  <si>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</si>
  <si>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</si>
  <si>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</si>
  <si>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</si>
  <si>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</si>
  <si>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</si>
  <si>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</si>
  <si>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</si>
  <si>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</si>
  <si>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</si>
  <si>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</si>
  <si>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</si>
  <si>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</si>
  <si>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</si>
  <si>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</si>
  <si>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</si>
  <si>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</si>
  <si>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</si>
  <si>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</si>
  <si>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</si>
  <si>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</si>
  <si>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</si>
  <si>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</si>
  <si>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</si>
  <si>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</si>
  <si>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</si>
  <si>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</si>
  <si>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</si>
  <si>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</si>
  <si>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</si>
  <si>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</si>
  <si>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</si>
  <si>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</si>
  <si>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</si>
  <si>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</si>
  <si>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</si>
  <si>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</si>
  <si>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</si>
  <si>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</si>
  <si>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</si>
  <si>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</si>
  <si>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</si>
  <si>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</si>
  <si>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</si>
  <si>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</si>
  <si>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</si>
  <si>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</si>
  <si>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</si>
  <si>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</si>
  <si>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</si>
  <si>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</si>
  <si>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</si>
  <si>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</si>
  <si>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</si>
  <si>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</si>
  <si>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</si>
  <si>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</si>
  <si>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</si>
  <si>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</si>
  <si>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</si>
  <si>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</si>
  <si>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</si>
  <si>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</si>
  <si>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</si>
  <si>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</si>
  <si>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</si>
  <si>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</si>
  <si>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</si>
  <si>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</si>
  <si>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</si>
  <si>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</si>
  <si>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</si>
  <si>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</si>
  <si>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</si>
  <si>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</si>
  <si>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</si>
  <si>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</si>
  <si>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</si>
  <si>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</si>
  <si>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</si>
  <si>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</si>
  <si>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</si>
  <si>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</si>
  <si>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</si>
  <si>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</si>
  <si>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</si>
  <si>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</si>
  <si>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</si>
  <si>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</si>
  <si>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</si>
  <si>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</si>
  <si>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</si>
  <si>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</si>
  <si>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</si>
  <si>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</si>
  <si>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</si>
  <si>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</si>
  <si>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</si>
  <si>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</si>
  <si>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</si>
  <si>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</si>
  <si>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</si>
  <si>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</si>
  <si>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</si>
  <si>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</si>
  <si>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</si>
  <si>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</si>
  <si>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</si>
  <si>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</si>
  <si>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</si>
  <si>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</si>
  <si>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</si>
  <si>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</si>
  <si>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</si>
  <si>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</si>
  <si>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</si>
  <si>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</si>
  <si>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</si>
  <si>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</si>
  <si>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</si>
  <si>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</si>
  <si>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</si>
  <si>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</si>
  <si>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</si>
  <si>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</si>
  <si>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</si>
  <si>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</si>
  <si>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</si>
  <si>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</si>
  <si>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</si>
  <si>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</si>
  <si>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</si>
  <si>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</si>
  <si>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</si>
  <si>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</si>
  <si>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</si>
  <si>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</si>
  <si>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</si>
  <si>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</si>
  <si>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</si>
  <si>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</si>
  <si>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</si>
  <si>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</si>
  <si>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</si>
  <si>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</si>
  <si>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</si>
  <si>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</si>
  <si>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</si>
  <si>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</si>
  <si>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</si>
  <si>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</si>
  <si>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</si>
  <si>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</si>
  <si>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</si>
  <si>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</si>
  <si>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</si>
  <si>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</si>
  <si>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</si>
  <si>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</si>
  <si>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</si>
  <si>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</si>
  <si>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</si>
  <si>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</si>
  <si>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</si>
  <si>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</si>
  <si>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</si>
  <si>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</si>
  <si>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</si>
  <si>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</si>
  <si>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</si>
  <si>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</si>
  <si>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</si>
  <si>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</si>
  <si>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</si>
  <si>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</si>
  <si>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</si>
  <si>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</si>
  <si>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</si>
  <si>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</si>
  <si>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</si>
  <si>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</si>
  <si>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</si>
  <si>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</si>
  <si>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</si>
  <si>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</si>
  <si>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</si>
  <si>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</si>
  <si>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</si>
  <si>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</si>
  <si>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</si>
  <si>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</si>
  <si>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</si>
  <si>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</si>
  <si>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</si>
  <si>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</si>
  <si>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</si>
  <si>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</si>
  <si>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</si>
  <si>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</si>
  <si>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</si>
  <si>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</si>
  <si>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</si>
  <si>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</si>
  <si>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</si>
  <si>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</si>
  <si>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</si>
  <si>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</si>
  <si>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</si>
  <si>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</si>
  <si>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</si>
  <si>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</si>
  <si>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</si>
  <si>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</si>
  <si>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</si>
  <si>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</si>
  <si>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</si>
  <si>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</si>
  <si>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</si>
  <si>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</si>
  <si>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</si>
  <si>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</si>
  <si>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</si>
  <si>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</si>
  <si>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</si>
  <si>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</si>
  <si>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</si>
  <si>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</si>
  <si>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</si>
  <si>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</si>
  <si>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</si>
  <si>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</si>
  <si>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</si>
  <si>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</si>
  <si>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</si>
  <si>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</si>
  <si>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</si>
  <si>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</si>
  <si>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</si>
  <si>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</si>
  <si>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</si>
  <si>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</si>
  <si>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</si>
  <si>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</si>
  <si>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</si>
  <si>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</si>
  <si>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</si>
  <si>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</si>
  <si>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</si>
  <si>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</si>
  <si>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</si>
  <si>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</si>
  <si>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</si>
  <si>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</si>
  <si>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</si>
  <si>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</si>
  <si>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</si>
  <si>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</si>
  <si>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</si>
  <si>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</si>
  <si>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</si>
  <si>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</si>
  <si>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</si>
  <si>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</si>
  <si>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</si>
  <si>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</si>
  <si>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</si>
  <si>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</si>
  <si>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</si>
  <si>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</si>
  <si>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</si>
  <si>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</si>
  <si>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</si>
  <si>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</si>
  <si>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</si>
  <si>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</si>
  <si>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</si>
  <si>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</si>
  <si>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</si>
  <si>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</si>
  <si>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</si>
  <si>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</si>
  <si>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</si>
  <si>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</si>
  <si>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</si>
  <si>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</si>
  <si>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</si>
  <si>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</si>
  <si>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</si>
  <si>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</si>
  <si>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</si>
  <si>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</si>
  <si>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</si>
  <si>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</si>
  <si>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</si>
  <si>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</si>
  <si>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</si>
  <si>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</si>
  <si>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</si>
  <si>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</si>
  <si>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</si>
  <si>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</si>
  <si>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</si>
  <si>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</si>
  <si>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</si>
  <si>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</si>
  <si>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</si>
  <si>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</si>
  <si>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</si>
  <si>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</si>
  <si>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</si>
  <si>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</si>
  <si>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</si>
  <si>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</si>
  <si>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</si>
  <si>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</si>
  <si>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</si>
  <si>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</si>
  <si>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</si>
  <si>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</si>
  <si>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</si>
  <si>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</si>
  <si>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</si>
  <si>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</si>
  <si>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</si>
  <si>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</si>
  <si>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</si>
  <si>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</si>
  <si>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</si>
  <si>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</si>
  <si>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</si>
  <si>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</si>
  <si>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</si>
  <si>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</si>
  <si>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</si>
  <si>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</si>
  <si>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</si>
  <si>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</si>
  <si>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</si>
  <si>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</si>
  <si>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</si>
  <si>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</si>
  <si>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</si>
  <si>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</si>
  <si>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</si>
  <si>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</si>
  <si>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</si>
  <si>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</si>
  <si>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</si>
  <si>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</si>
  <si>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</si>
  <si>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</si>
  <si>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</si>
  <si>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</si>
  <si>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</si>
  <si>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</si>
  <si>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</si>
  <si>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</si>
  <si>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</si>
  <si>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</si>
  <si>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</si>
  <si>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</si>
  <si>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</si>
  <si>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</si>
  <si>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</si>
  <si>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</si>
  <si>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</si>
  <si>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</si>
  <si>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</si>
  <si>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</si>
  <si>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</si>
  <si>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</si>
  <si>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</si>
  <si>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</si>
  <si>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</si>
  <si>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</si>
  <si>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</si>
  <si>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</si>
  <si>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</si>
  <si>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</si>
  <si>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</si>
  <si>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</si>
  <si>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</si>
  <si>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</si>
  <si>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</si>
  <si>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</si>
  <si>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</si>
  <si>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</si>
  <si>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</si>
  <si>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</si>
  <si>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</si>
  <si>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</si>
  <si>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</si>
  <si>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</si>
  <si>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</si>
  <si>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</si>
  <si>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</si>
  <si>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</si>
  <si>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</si>
  <si>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</si>
  <si>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</si>
  <si>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</si>
  <si>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</si>
  <si>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</si>
  <si>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</si>
  <si>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</si>
  <si>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</si>
  <si>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</si>
  <si>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</si>
  <si>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</si>
  <si>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</si>
  <si>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</si>
  <si>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</si>
  <si>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</si>
  <si>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</si>
  <si>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</si>
  <si>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</si>
  <si>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</si>
  <si>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</si>
  <si>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</si>
  <si>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</si>
  <si>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</si>
  <si>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</si>
  <si>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</si>
  <si>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</si>
  <si>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</si>
  <si>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</si>
  <si>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</si>
  <si>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</si>
  <si>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</si>
  <si>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</si>
  <si>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</si>
  <si>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</si>
  <si>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</si>
  <si>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</si>
  <si>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</si>
  <si>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</si>
  <si>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</si>
  <si>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</si>
  <si>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</si>
  <si>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</si>
  <si>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</si>
  <si>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</si>
  <si>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</si>
  <si>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</si>
  <si>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</si>
  <si>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</si>
  <si>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</si>
  <si>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</si>
  <si>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</si>
  <si>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</si>
  <si>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</si>
  <si>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</si>
  <si>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</si>
  <si>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</si>
  <si>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</si>
  <si>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</si>
  <si>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</si>
  <si>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</si>
  <si>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</si>
  <si>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</si>
  <si>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</si>
  <si>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</si>
  <si>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</si>
  <si>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</si>
  <si>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</si>
  <si>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</si>
  <si>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</si>
  <si>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</si>
  <si>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</si>
  <si>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</si>
  <si>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</si>
  <si>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</si>
  <si>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</si>
  <si>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</si>
  <si>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</si>
  <si>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</si>
  <si>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</si>
  <si>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</si>
  <si>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</si>
  <si>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</si>
  <si>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</si>
  <si>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</si>
  <si>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</si>
  <si>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</si>
  <si>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</si>
  <si>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</si>
  <si>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</si>
  <si>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</si>
  <si>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</si>
  <si>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</si>
  <si>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</si>
  <si>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</si>
  <si>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</si>
  <si>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</si>
  <si>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</si>
  <si>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</si>
  <si>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</si>
  <si>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</si>
  <si>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</si>
  <si>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</si>
  <si>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</si>
  <si>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</si>
  <si>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</si>
  <si>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</si>
  <si>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</si>
  <si>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</si>
  <si>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</si>
  <si>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</si>
  <si>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</si>
  <si>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</si>
  <si>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</si>
  <si>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</si>
  <si>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</si>
  <si>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</si>
  <si>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</si>
  <si>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</si>
  <si>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</si>
  <si>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</si>
  <si>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</si>
  <si>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</si>
  <si>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</si>
  <si>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</si>
  <si>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</si>
  <si>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</si>
  <si>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</si>
  <si>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</si>
  <si>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</si>
  <si>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</si>
  <si>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</si>
  <si>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</si>
  <si>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</si>
  <si>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</si>
  <si>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</si>
  <si>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</si>
  <si>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</si>
  <si>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</si>
  <si>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</si>
  <si>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</si>
  <si>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</si>
  <si>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</si>
  <si>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</si>
  <si>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</si>
  <si>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</si>
  <si>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</si>
  <si>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</si>
  <si>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</si>
  <si>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</si>
  <si>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</si>
  <si>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</si>
  <si>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</si>
  <si>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</si>
  <si>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</si>
  <si>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</si>
  <si>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</si>
  <si>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</si>
  <si>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</si>
  <si>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</si>
  <si>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</si>
  <si>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</si>
  <si>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</si>
  <si>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</si>
  <si>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</si>
  <si>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</si>
  <si>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</si>
  <si>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</si>
  <si>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</si>
  <si>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</si>
  <si>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</si>
  <si>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</si>
  <si>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</si>
  <si>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</si>
  <si>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</si>
  <si>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</si>
  <si>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</si>
  <si>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</si>
  <si>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</si>
  <si>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</si>
  <si>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</si>
  <si>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</si>
  <si>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</si>
  <si>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</si>
  <si>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</si>
  <si>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</si>
  <si>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</si>
  <si>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</si>
  <si>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</si>
  <si>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</si>
  <si>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</si>
  <si>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</si>
  <si>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</si>
  <si>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</si>
  <si>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</si>
  <si>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</si>
  <si>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</si>
  <si>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</si>
  <si>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</si>
  <si>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</si>
  <si>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</si>
  <si>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</si>
  <si>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</si>
  <si>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</si>
  <si>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</si>
  <si>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</si>
  <si>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</si>
  <si>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</si>
  <si>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</si>
  <si>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</si>
  <si>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</si>
  <si>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</si>
  <si>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</si>
  <si>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</si>
  <si>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</si>
  <si>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</si>
  <si>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</si>
  <si>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</si>
  <si>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</si>
  <si>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</si>
  <si>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</si>
  <si>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</si>
  <si>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</si>
  <si>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</si>
  <si>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</si>
  <si>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</si>
  <si>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</si>
  <si>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</si>
  <si>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</si>
  <si>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</si>
  <si>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</si>
  <si>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</si>
  <si>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</si>
  <si>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</si>
  <si>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</si>
  <si>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</si>
  <si>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</si>
  <si>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</si>
  <si>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</si>
  <si>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</si>
  <si>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</si>
  <si>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</si>
  <si>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</si>
  <si>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</si>
  <si>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</si>
  <si>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</si>
  <si>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</si>
  <si>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</si>
  <si>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</si>
  <si>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</si>
  <si>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</si>
  <si>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</si>
  <si>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</si>
  <si>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</si>
  <si>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</si>
  <si>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</si>
  <si>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</si>
  <si>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</si>
  <si>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</si>
  <si>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</si>
  <si>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</si>
  <si>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</si>
  <si>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</si>
  <si>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</si>
  <si>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</si>
  <si>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</si>
  <si>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</si>
  <si>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</si>
  <si>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</si>
  <si>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</si>
  <si>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</si>
  <si>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</si>
  <si>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</si>
  <si>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</si>
  <si>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</si>
  <si>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</si>
  <si>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</si>
  <si>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</si>
  <si>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</si>
  <si>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</si>
  <si>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</si>
  <si>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</si>
  <si>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</si>
  <si>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</si>
  <si>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</si>
  <si>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</si>
  <si>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</si>
  <si>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</si>
  <si>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</si>
  <si>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</si>
  <si>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</si>
  <si>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</si>
  <si>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</si>
  <si>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</si>
  <si>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</si>
  <si>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</si>
  <si>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</si>
  <si>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</si>
  <si>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</si>
  <si>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</si>
  <si>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</si>
  <si>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</si>
  <si>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</si>
  <si>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</si>
  <si>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</si>
  <si>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</si>
  <si>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</si>
  <si>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</si>
  <si>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</si>
  <si>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</si>
  <si>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</si>
  <si>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</si>
  <si>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</si>
  <si>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</si>
  <si>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</si>
  <si>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</si>
  <si>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</si>
  <si>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</si>
  <si>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</si>
  <si>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</si>
  <si>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</si>
  <si>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</si>
  <si>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</si>
  <si>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</si>
  <si>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</si>
  <si>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</si>
  <si>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</si>
  <si>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</si>
  <si>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</si>
  <si>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</si>
  <si>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</si>
  <si>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</si>
  <si>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</si>
  <si>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</si>
  <si>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</si>
  <si>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</si>
  <si>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</si>
  <si>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</si>
  <si>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</si>
  <si>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</si>
  <si>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</si>
  <si>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</si>
  <si>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</si>
  <si>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</si>
  <si>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</si>
  <si>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</si>
  <si>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</si>
  <si>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</si>
  <si>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</si>
  <si>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</si>
  <si>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</si>
  <si>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</si>
  <si>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</si>
  <si>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</si>
  <si>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</si>
  <si>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</si>
  <si>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</si>
  <si>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</si>
  <si>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</si>
  <si>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</si>
  <si>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</si>
  <si>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</si>
  <si>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</si>
  <si>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</si>
  <si>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</si>
  <si>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</si>
  <si>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</si>
  <si>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</si>
  <si>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</si>
  <si>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</si>
  <si>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</si>
  <si>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</si>
  <si>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</si>
  <si>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</si>
  <si>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</si>
  <si>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</si>
  <si>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</si>
  <si>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</si>
  <si>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</si>
  <si>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</si>
  <si>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</si>
  <si>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</si>
  <si>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</si>
  <si>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</si>
  <si>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</si>
  <si>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</si>
  <si>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</si>
  <si>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</si>
  <si>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</si>
  <si>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</si>
  <si>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</si>
  <si>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</si>
  <si>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</si>
  <si>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</si>
  <si>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</si>
  <si>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</si>
  <si>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</si>
  <si>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</si>
  <si>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</si>
  <si>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</si>
  <si>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</si>
  <si>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</si>
  <si>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</si>
  <si>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</si>
  <si>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</si>
  <si>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</si>
  <si>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</si>
  <si>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</si>
  <si>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</si>
  <si>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</si>
  <si>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</si>
  <si>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</si>
  <si>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</si>
  <si>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</si>
  <si>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</si>
  <si>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</si>
  <si>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</si>
  <si>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</si>
  <si>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</si>
  <si>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</si>
  <si>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</si>
  <si>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</si>
  <si>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</si>
  <si>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</si>
  <si>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</si>
  <si>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</si>
  <si>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</si>
  <si>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</si>
  <si>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</si>
  <si>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</si>
  <si>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</si>
  <si>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</si>
  <si>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</si>
  <si>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</si>
  <si>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</si>
  <si>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</si>
  <si>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</si>
  <si>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</si>
  <si>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</si>
  <si>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</si>
  <si>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</si>
  <si>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</si>
  <si>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</si>
  <si>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</si>
  <si>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</si>
  <si>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</si>
  <si>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</si>
  <si>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</si>
  <si>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</si>
  <si>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</si>
  <si>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</si>
  <si>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</si>
  <si>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</si>
  <si>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</si>
  <si>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</si>
  <si>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</si>
  <si>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</si>
  <si>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</si>
  <si>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</si>
  <si>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</si>
  <si>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</si>
  <si>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</si>
  <si>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</si>
  <si>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</si>
  <si>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</si>
  <si>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</si>
  <si>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</si>
  <si>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</si>
  <si>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</si>
  <si>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</si>
  <si>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</si>
  <si>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</si>
  <si>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</si>
  <si>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</si>
  <si>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</si>
  <si>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</si>
  <si>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</si>
  <si>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</si>
  <si>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</si>
  <si>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</si>
  <si>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</si>
  <si>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</si>
  <si>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</si>
  <si>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</si>
  <si>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</si>
  <si>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</si>
  <si>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</si>
  <si>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</si>
  <si>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</si>
  <si>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</si>
  <si>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</si>
  <si>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</si>
  <si>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</si>
  <si>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</si>
  <si>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</si>
  <si>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</si>
  <si>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</si>
  <si>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</si>
  <si>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</si>
  <si>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</si>
  <si>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</si>
  <si>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</si>
  <si>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</si>
  <si>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</si>
  <si>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</si>
  <si>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</si>
  <si>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</si>
  <si>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</si>
  <si>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</si>
  <si>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</si>
  <si>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</si>
  <si>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</si>
  <si>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</si>
  <si>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</si>
  <si>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</si>
  <si>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</si>
  <si>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</si>
  <si>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</si>
  <si>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</si>
  <si>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</si>
  <si>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</si>
  <si>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</si>
  <si>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</si>
  <si>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</si>
  <si>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</si>
  <si>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</si>
  <si>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</si>
  <si>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</si>
  <si>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</si>
  <si>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</si>
  <si>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</si>
  <si>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</si>
  <si>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</si>
  <si>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</si>
  <si>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</si>
  <si>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</si>
  <si>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</si>
  <si>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</si>
  <si>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</si>
  <si>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</si>
  <si>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</si>
  <si>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</si>
  <si>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</si>
  <si>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</si>
  <si>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</si>
  <si>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</si>
  <si>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</si>
  <si>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</si>
  <si>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</si>
  <si>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</si>
  <si>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</si>
  <si>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</si>
  <si>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</si>
  <si>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</si>
  <si>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</si>
  <si>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</si>
  <si>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</si>
  <si>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</si>
  <si>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</si>
  <si>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</si>
  <si>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</si>
  <si>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</si>
  <si>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</si>
  <si>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</si>
  <si>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</si>
  <si>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</si>
  <si>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</si>
  <si>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</si>
  <si>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</si>
  <si>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</si>
  <si>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</si>
  <si>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</si>
  <si>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</si>
  <si>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</si>
  <si>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</si>
  <si>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</si>
  <si>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</si>
  <si>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</si>
  <si>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</si>
  <si>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</si>
  <si>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</si>
  <si>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</si>
  <si>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</si>
  <si>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</si>
  <si>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</si>
  <si>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</si>
  <si>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</si>
  <si>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</si>
  <si>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</si>
  <si>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</si>
  <si>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</si>
  <si>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</si>
  <si>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</si>
  <si>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</si>
  <si>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</si>
  <si>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</si>
  <si>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</si>
  <si>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</si>
  <si>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</si>
  <si>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</si>
  <si>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</si>
  <si>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</si>
  <si>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</si>
  <si>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</si>
  <si>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</si>
  <si>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</si>
  <si>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</si>
  <si>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</si>
  <si>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</si>
  <si>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</si>
  <si>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</si>
  <si>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</si>
  <si>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</si>
  <si>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</si>
  <si>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</si>
  <si>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</si>
  <si>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</si>
  <si>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</si>
  <si>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</si>
  <si>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</si>
  <si>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</si>
  <si>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</si>
  <si>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</si>
  <si>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</si>
  <si>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</si>
  <si>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</si>
  <si>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</si>
  <si>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</si>
  <si>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</si>
  <si>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</si>
  <si>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</si>
  <si>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</si>
  <si>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</si>
  <si>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</si>
  <si>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</si>
  <si>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</si>
  <si>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</si>
  <si>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</si>
  <si>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</si>
  <si>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</si>
  <si>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</si>
  <si>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</si>
  <si>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</si>
  <si>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</si>
  <si>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</si>
  <si>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</si>
  <si>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</si>
  <si>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</si>
  <si>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</si>
  <si>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</si>
  <si>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</si>
  <si>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</si>
  <si>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</si>
  <si>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</si>
  <si>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</si>
  <si>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</si>
  <si>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</si>
  <si>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</si>
  <si>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</si>
  <si>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</si>
  <si>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</si>
  <si>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</si>
  <si>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</si>
  <si>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</si>
  <si>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</si>
  <si>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</si>
  <si>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</si>
  <si>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</si>
  <si>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</si>
  <si>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</si>
  <si>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</si>
  <si>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</si>
  <si>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</si>
  <si>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</si>
  <si>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</si>
  <si>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</si>
  <si>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</si>
  <si>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</si>
  <si>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</si>
  <si>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</si>
  <si>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</si>
  <si>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</si>
  <si>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</si>
  <si>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</si>
  <si>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</si>
  <si>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</si>
  <si>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</si>
  <si>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</si>
  <si>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</si>
  <si>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</si>
  <si>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</si>
  <si>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</si>
  <si>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</si>
  <si>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</si>
  <si>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</si>
  <si>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</si>
  <si>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</si>
  <si>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</si>
  <si>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</si>
  <si>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</si>
  <si>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</si>
  <si>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</si>
  <si>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</si>
  <si>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</si>
  <si>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</si>
  <si>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</si>
  <si>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</si>
  <si>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</si>
  <si>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</si>
  <si>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</si>
  <si>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</si>
  <si>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</si>
  <si>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</si>
  <si>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</si>
  <si>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</si>
  <si>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</si>
  <si>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</si>
  <si>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</si>
  <si>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</si>
  <si>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</si>
  <si>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</si>
  <si>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</si>
  <si>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</si>
  <si>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</si>
  <si>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</si>
  <si>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</si>
  <si>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</si>
  <si>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</si>
  <si>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</si>
  <si>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</si>
  <si>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</si>
  <si>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</si>
  <si>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</si>
  <si>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</si>
  <si>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</si>
  <si>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</si>
  <si>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</si>
  <si>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</si>
  <si>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</si>
  <si>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</si>
  <si>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</si>
  <si>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</si>
  <si>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</si>
  <si>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</si>
  <si>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</si>
  <si>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</si>
  <si>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</si>
  <si>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</si>
  <si>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</si>
  <si>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</si>
  <si>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</si>
  <si>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</si>
  <si>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</si>
  <si>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</si>
  <si>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</si>
  <si>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</si>
  <si>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</si>
  <si>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</si>
  <si>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</si>
  <si>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</si>
  <si>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</si>
  <si>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</si>
  <si>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</si>
  <si>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</si>
  <si>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</si>
  <si>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</si>
  <si>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</si>
  <si>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</si>
  <si>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</si>
  <si>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</si>
  <si>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</si>
  <si>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</si>
  <si>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</si>
  <si>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</si>
  <si>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</si>
  <si>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</si>
  <si>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</si>
  <si>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</si>
  <si>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</si>
  <si>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</si>
  <si>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</si>
  <si>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</si>
  <si>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</si>
  <si>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</si>
  <si>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</si>
  <si>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</si>
  <si>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</si>
  <si>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</si>
  <si>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</si>
  <si>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</si>
  <si>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</si>
  <si>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</si>
  <si>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</si>
  <si>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</si>
  <si>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</si>
  <si>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</si>
  <si>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</si>
  <si>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</si>
  <si>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</si>
  <si>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</si>
  <si>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</si>
  <si>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</si>
  <si>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</si>
  <si>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</si>
  <si>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</si>
  <si>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</si>
  <si>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</si>
  <si>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</si>
  <si>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</si>
  <si>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</si>
  <si>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</si>
  <si>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</si>
  <si>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</si>
  <si>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</si>
  <si>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</si>
  <si>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</si>
  <si>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</si>
  <si>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</si>
  <si>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</si>
  <si>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</si>
  <si>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</si>
  <si>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</si>
  <si>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</si>
  <si>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</si>
  <si>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</si>
  <si>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</si>
  <si>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</si>
  <si>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</si>
  <si>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</si>
  <si>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</si>
  <si>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</si>
  <si>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</si>
  <si>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</si>
  <si>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</si>
  <si>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</si>
  <si>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</si>
  <si>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</si>
  <si>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</si>
  <si>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</si>
  <si>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</si>
  <si>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</si>
  <si>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</si>
  <si>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</si>
  <si>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</si>
  <si>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</si>
  <si>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</si>
  <si>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</si>
  <si>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</si>
  <si>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</si>
  <si>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</si>
  <si>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</si>
  <si>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</si>
  <si>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</si>
  <si>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</si>
  <si>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</si>
  <si>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</si>
  <si>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</si>
  <si>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</si>
  <si>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</si>
  <si>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</si>
  <si>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</si>
  <si>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</si>
  <si>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</si>
  <si>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</si>
  <si>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</si>
  <si>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</si>
  <si>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</si>
  <si>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</si>
  <si>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</si>
  <si>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</si>
  <si>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</si>
  <si>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</si>
  <si>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</si>
  <si>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</si>
  <si>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</si>
  <si>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</si>
  <si>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</si>
  <si>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</si>
  <si>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</si>
  <si>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</si>
  <si>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</si>
  <si>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</si>
  <si>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</si>
  <si>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</si>
  <si>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</si>
  <si>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</si>
  <si>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</si>
  <si>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</si>
  <si>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</si>
  <si>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</si>
  <si>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</si>
  <si>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</si>
  <si>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</si>
  <si>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</si>
  <si>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</si>
  <si>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</si>
  <si>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</si>
  <si>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</si>
  <si>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</si>
  <si>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</si>
  <si>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</si>
  <si>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</si>
  <si>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</si>
  <si>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</si>
  <si>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</si>
  <si>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</si>
  <si>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</si>
  <si>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</si>
  <si>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</si>
  <si>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</si>
  <si>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</si>
  <si>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</si>
  <si>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</si>
  <si>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</si>
  <si>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</si>
  <si>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</si>
  <si>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</si>
  <si>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</si>
  <si>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</si>
  <si>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</si>
  <si>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</si>
  <si>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</si>
  <si>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</si>
  <si>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</si>
  <si>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</si>
  <si>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</si>
  <si>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</si>
  <si>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</si>
  <si>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</si>
  <si>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</si>
  <si>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</si>
  <si>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</si>
  <si>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</si>
  <si>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</si>
  <si>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</si>
  <si>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</si>
  <si>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</si>
  <si>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</si>
  <si>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</si>
  <si>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</si>
  <si>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</si>
  <si>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</si>
  <si>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</si>
  <si>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</si>
  <si>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</si>
  <si>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</si>
  <si>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</si>
  <si>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</si>
  <si>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</si>
  <si>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</si>
  <si>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</si>
  <si>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</si>
  <si>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</si>
  <si>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</si>
  <si>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</si>
  <si>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</si>
  <si>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</si>
  <si>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</si>
  <si>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</si>
  <si>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</si>
  <si>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</si>
  <si>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</si>
  <si>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</si>
  <si>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</si>
  <si>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</si>
  <si>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</si>
  <si>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</si>
  <si>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</si>
  <si>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</si>
  <si>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</si>
  <si>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</si>
  <si>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</si>
  <si>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</si>
  <si>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</si>
  <si>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</si>
  <si>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</si>
  <si>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</si>
  <si>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</si>
  <si>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</si>
  <si>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</si>
  <si>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</si>
  <si>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</si>
  <si>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</si>
  <si>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</si>
  <si>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</si>
  <si>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</si>
  <si>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</si>
  <si>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</si>
  <si>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</si>
  <si>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</si>
  <si>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</si>
  <si>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</si>
  <si>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</si>
  <si>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</si>
  <si>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</si>
  <si>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</si>
  <si>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</si>
  <si>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</si>
  <si>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</si>
  <si>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</si>
  <si>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</si>
  <si>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</si>
  <si>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</si>
  <si>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</si>
  <si>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</si>
  <si>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</si>
  <si>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</si>
  <si>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</si>
  <si>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</si>
  <si>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</si>
  <si>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</si>
  <si>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</si>
  <si>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</si>
  <si>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</si>
  <si>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</si>
  <si>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</si>
  <si>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</si>
  <si>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</si>
  <si>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</si>
  <si>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</si>
  <si>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</si>
  <si>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</si>
  <si>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</si>
  <si>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</si>
  <si>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</si>
  <si>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</si>
  <si>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</si>
  <si>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</si>
  <si>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</si>
  <si>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</si>
  <si>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</si>
  <si>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</si>
  <si>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</si>
  <si>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</si>
  <si>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</si>
  <si>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</si>
  <si>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</si>
  <si>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</si>
  <si>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</si>
  <si>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</si>
  <si>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</si>
  <si>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</si>
  <si>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</si>
  <si>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</si>
  <si>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</si>
  <si>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</si>
  <si>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</si>
  <si>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</si>
  <si>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</si>
  <si>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</si>
  <si>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</si>
  <si>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</si>
  <si>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</si>
  <si>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</si>
  <si>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</si>
  <si>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</si>
  <si>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</si>
  <si>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</si>
  <si>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</si>
  <si>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</si>
  <si>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</si>
  <si>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</si>
  <si>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</si>
  <si>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</si>
  <si>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</si>
  <si>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</si>
  <si>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</si>
  <si>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</si>
  <si>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</si>
  <si>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</si>
  <si>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</si>
  <si>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</si>
  <si>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</si>
  <si>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</si>
  <si>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</si>
  <si>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</si>
  <si>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</si>
  <si>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</si>
  <si>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</si>
  <si>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</si>
  <si>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</si>
  <si>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</si>
  <si>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</si>
  <si>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</si>
  <si>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</si>
  <si>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</si>
  <si>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</si>
  <si>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</si>
  <si>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</si>
  <si>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</si>
  <si>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</si>
  <si>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</si>
  <si>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</si>
  <si>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</si>
  <si>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</si>
  <si>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</si>
  <si>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</si>
  <si>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</si>
  <si>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</si>
  <si>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</si>
  <si>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</si>
  <si>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</si>
  <si>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</si>
  <si>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</si>
  <si>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</si>
  <si>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</si>
  <si>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</si>
  <si>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</si>
  <si>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</si>
  <si>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</si>
  <si>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</si>
  <si>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</si>
  <si>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</si>
  <si>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</si>
  <si>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</si>
  <si>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</si>
  <si>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</si>
  <si>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</si>
  <si>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</si>
  <si>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</si>
  <si>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</si>
  <si>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</si>
  <si>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</si>
  <si>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</si>
  <si>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</si>
  <si>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</si>
  <si>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</si>
  <si>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</si>
  <si>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</si>
  <si>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</si>
  <si>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</si>
  <si>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</si>
  <si>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</si>
  <si>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</si>
  <si>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</si>
  <si>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</si>
  <si>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</si>
  <si>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</si>
  <si>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</si>
  <si>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</si>
  <si>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</si>
  <si>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</si>
  <si>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</si>
  <si>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</si>
  <si>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</si>
  <si>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</si>
  <si>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</si>
  <si>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</si>
  <si>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</si>
  <si>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</si>
  <si>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</si>
  <si>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</si>
  <si>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</si>
  <si>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</si>
  <si>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</si>
  <si>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</si>
  <si>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</si>
  <si>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</si>
  <si>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</si>
  <si>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</si>
  <si>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</si>
  <si>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</si>
  <si>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</si>
  <si>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</si>
  <si>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</si>
  <si>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</si>
  <si>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</si>
  <si>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</si>
  <si>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</si>
  <si>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</si>
  <si>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</si>
  <si>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</si>
  <si>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</si>
  <si>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</si>
  <si>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</si>
  <si>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</si>
  <si>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</si>
  <si>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</si>
  <si>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</si>
  <si>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</si>
  <si>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</si>
  <si>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</si>
  <si>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</si>
  <si>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</si>
  <si>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</si>
  <si>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</si>
  <si>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</si>
  <si>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</si>
  <si>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</si>
  <si>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</si>
  <si>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</si>
  <si>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</si>
  <si>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</si>
  <si>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</si>
  <si>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</si>
  <si>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</si>
  <si>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</si>
  <si>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</si>
  <si>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</si>
  <si>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</si>
  <si>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</si>
  <si>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</si>
  <si>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</si>
  <si>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</si>
  <si>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</si>
  <si>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</si>
  <si>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</si>
  <si>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</si>
  <si>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</si>
  <si>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</si>
  <si>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</si>
  <si>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</si>
  <si>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</si>
  <si>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</si>
  <si>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</si>
  <si>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</si>
  <si>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</si>
  <si>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</si>
  <si>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</si>
  <si>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</si>
  <si>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</si>
  <si>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</si>
  <si>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</si>
  <si>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</si>
  <si>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</si>
  <si>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</si>
  <si>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</si>
  <si>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</si>
  <si>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</si>
  <si>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</si>
  <si>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</si>
  <si>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</si>
  <si>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</si>
  <si>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</si>
  <si>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</si>
  <si>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</si>
  <si>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</si>
  <si>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</si>
  <si>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</si>
  <si>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</si>
  <si>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</si>
  <si>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</si>
  <si>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</si>
  <si>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</si>
  <si>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</si>
  <si>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</si>
  <si>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</si>
  <si>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</si>
  <si>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</si>
  <si>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</si>
  <si>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</si>
  <si>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</si>
  <si>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</si>
  <si>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</si>
  <si>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</si>
  <si>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</si>
  <si>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</si>
  <si>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</si>
  <si>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</si>
  <si>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</si>
  <si>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</si>
  <si>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</si>
  <si>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</si>
  <si>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</si>
  <si>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</si>
  <si>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</si>
  <si>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</si>
  <si>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</si>
  <si>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</si>
  <si>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</si>
  <si>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</si>
  <si>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</si>
  <si>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</si>
  <si>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</si>
  <si>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</si>
  <si>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</si>
  <si>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</si>
  <si>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</si>
  <si>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</si>
  <si>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</si>
  <si>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</si>
  <si>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</si>
  <si>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</si>
  <si>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</si>
  <si>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</si>
  <si>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</si>
  <si>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</si>
  <si>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</si>
  <si>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</si>
  <si>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</si>
  <si>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</si>
  <si>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</si>
  <si>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</si>
  <si>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</si>
  <si>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</si>
  <si>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</si>
  <si>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</si>
  <si>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</si>
  <si>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</si>
  <si>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</si>
  <si>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</si>
  <si>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</si>
  <si>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</si>
  <si>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</si>
  <si>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</si>
  <si>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</si>
  <si>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</si>
  <si>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</si>
  <si>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</si>
  <si>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</si>
  <si>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</si>
  <si>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</si>
  <si>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</si>
  <si>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</si>
  <si>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</si>
  <si>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</si>
  <si>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</si>
  <si>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</si>
  <si>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</si>
  <si>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</si>
  <si>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</si>
  <si>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</si>
  <si>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</si>
  <si>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</si>
  <si>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</si>
  <si>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</si>
  <si>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</si>
  <si>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</si>
  <si>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</si>
  <si>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</si>
  <si>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</si>
  <si>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</si>
  <si>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</si>
  <si>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</si>
  <si>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</si>
  <si>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</si>
  <si>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</si>
  <si>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</si>
  <si>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</si>
  <si>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</si>
  <si>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</si>
  <si>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</si>
  <si>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</si>
  <si>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</si>
  <si>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</si>
  <si>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</si>
  <si>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</si>
  <si>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</si>
  <si>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</si>
  <si>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</si>
  <si>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</si>
  <si>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</si>
  <si>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</si>
  <si>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</si>
  <si>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</si>
  <si>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</si>
  <si>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</si>
  <si>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</si>
  <si>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</si>
  <si>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</si>
  <si>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</si>
  <si>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</si>
  <si>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</si>
  <si>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</si>
  <si>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</si>
  <si>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</si>
  <si>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</si>
  <si>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</si>
  <si>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</si>
  <si>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</si>
  <si>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</si>
  <si>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</si>
  <si>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</si>
  <si>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</si>
  <si>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</si>
  <si>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</si>
  <si>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</si>
  <si>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</si>
  <si>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</si>
  <si>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</si>
  <si>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</si>
  <si>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</si>
  <si>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</si>
  <si>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</si>
  <si>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</si>
  <si>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</si>
  <si>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</si>
  <si>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</si>
  <si>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</si>
  <si>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</si>
  <si>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</si>
  <si>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</si>
  <si>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</si>
  <si>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</si>
  <si>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</si>
  <si>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</si>
  <si>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</si>
  <si>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</si>
  <si>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</si>
  <si>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</si>
  <si>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</si>
  <si>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</si>
  <si>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</si>
  <si>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</si>
  <si>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</si>
  <si>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</si>
  <si>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</si>
  <si>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</si>
  <si>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</si>
  <si>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</si>
  <si>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</si>
  <si>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</si>
  <si>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</si>
  <si>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</si>
  <si>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</si>
  <si>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</si>
  <si>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</si>
  <si>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</si>
  <si>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</si>
  <si>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</si>
  <si>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</si>
  <si>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</si>
  <si>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</si>
  <si>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</si>
  <si>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</si>
  <si>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</si>
  <si>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</si>
  <si>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</si>
  <si>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</si>
  <si>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</si>
  <si>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</si>
  <si>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</si>
  <si>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</si>
  <si>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</si>
  <si>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</si>
  <si>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</si>
  <si>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</si>
  <si>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</si>
  <si>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</si>
  <si>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</si>
  <si>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</si>
  <si>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</si>
  <si>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</si>
  <si>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</si>
  <si>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</si>
  <si>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</si>
  <si>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</si>
  <si>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</si>
  <si>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</si>
  <si>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</si>
  <si>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</si>
  <si>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</si>
  <si>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</si>
  <si>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</si>
  <si>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</si>
  <si>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</si>
  <si>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</si>
  <si>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</si>
  <si>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</si>
  <si>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</si>
  <si>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</si>
  <si>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</si>
  <si>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</si>
  <si>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</si>
  <si>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</si>
  <si>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</si>
  <si>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</si>
  <si>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</si>
  <si>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</si>
  <si>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</si>
  <si>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</si>
  <si>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</si>
  <si>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</si>
  <si>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</si>
  <si>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</si>
  <si>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</si>
  <si>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</si>
  <si>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</si>
  <si>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</si>
  <si>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</si>
  <si>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</si>
  <si>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</si>
  <si>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</si>
  <si>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</si>
  <si>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</si>
  <si>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</si>
  <si>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</si>
  <si>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</si>
  <si>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</si>
  <si>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</si>
  <si>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</si>
  <si>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</si>
  <si>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</si>
  <si>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</si>
  <si>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</si>
  <si>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</si>
  <si>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</si>
  <si>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</si>
  <si>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</si>
  <si>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</si>
  <si>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</si>
  <si>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</si>
  <si>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</si>
  <si>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</si>
  <si>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</si>
  <si>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</si>
  <si>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</si>
  <si>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</si>
  <si>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</si>
  <si>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</si>
  <si>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</si>
  <si>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</si>
  <si>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</si>
  <si>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</si>
  <si>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</si>
  <si>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</si>
  <si>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</si>
  <si>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</si>
  <si>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</si>
  <si>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</si>
  <si>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</si>
  <si>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</si>
  <si>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</si>
  <si>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</si>
  <si>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</si>
  <si>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</si>
  <si>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</si>
  <si>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</si>
  <si>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</si>
  <si>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</si>
  <si>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</si>
  <si>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</si>
  <si>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</si>
  <si>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</si>
  <si>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</si>
  <si>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</si>
  <si>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</si>
  <si>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</si>
  <si>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</si>
  <si>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</si>
  <si>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</si>
  <si>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</si>
  <si>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</si>
  <si>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</si>
  <si>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</si>
  <si>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</si>
  <si>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</si>
  <si>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</si>
  <si>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</si>
  <si>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</si>
  <si>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</si>
  <si>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</si>
  <si>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</si>
  <si>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</si>
  <si>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</si>
  <si>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</si>
  <si>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</si>
  <si>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</si>
  <si>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</si>
  <si>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</si>
  <si>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</si>
  <si>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</si>
  <si>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</si>
  <si>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</si>
  <si>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</si>
  <si>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</si>
  <si>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</si>
  <si>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</si>
  <si>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</si>
  <si>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</si>
  <si>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</si>
  <si>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</si>
  <si>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</si>
  <si>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</si>
  <si>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</si>
  <si>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</si>
  <si>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</si>
  <si>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</si>
  <si>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</si>
  <si>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</si>
  <si>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</si>
  <si>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</si>
  <si>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</si>
  <si>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</si>
  <si>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</si>
  <si>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</si>
  <si>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</si>
  <si>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</si>
  <si>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</si>
  <si>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</si>
  <si>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</si>
  <si>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</si>
  <si>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</si>
  <si>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</si>
  <si>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</si>
  <si>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</si>
  <si>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</si>
  <si>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</si>
  <si>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</si>
  <si>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</si>
  <si>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</si>
  <si>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</si>
  <si>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</si>
  <si>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</si>
  <si>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</si>
  <si>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</si>
  <si>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</si>
  <si>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</si>
  <si>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</si>
  <si>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</si>
  <si>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</si>
  <si>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</si>
  <si>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</si>
  <si>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</si>
  <si>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</si>
  <si>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</si>
  <si>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</si>
  <si>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</si>
  <si>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</si>
  <si>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</si>
  <si>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</si>
  <si>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</si>
  <si>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</si>
  <si>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</si>
  <si>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</si>
  <si>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</si>
  <si>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</si>
  <si>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</si>
  <si>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</si>
  <si>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</si>
  <si>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</si>
  <si>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</si>
  <si>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</si>
  <si>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</si>
  <si>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</si>
  <si>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</si>
  <si>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</si>
  <si>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</si>
  <si>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</si>
  <si>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</si>
  <si>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</si>
  <si>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</si>
  <si>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</si>
  <si>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</si>
  <si>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</si>
  <si>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</si>
  <si>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</si>
  <si>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</si>
  <si>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</si>
  <si>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</si>
  <si>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</si>
  <si>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</si>
  <si>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</si>
  <si>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</si>
  <si>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</si>
  <si>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</si>
  <si>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</si>
  <si>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</si>
  <si>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</si>
  <si>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</si>
  <si>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</si>
  <si>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</si>
  <si>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</si>
  <si>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</si>
  <si>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</si>
  <si>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</si>
  <si>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</si>
  <si>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</si>
  <si>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</si>
  <si>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</si>
  <si>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</si>
  <si>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</si>
  <si>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</si>
  <si>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</si>
  <si>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</si>
  <si>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</si>
  <si>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</si>
  <si>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</si>
  <si>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</si>
  <si>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</si>
  <si>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</si>
  <si>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</si>
  <si>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</si>
  <si>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</si>
  <si>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</si>
  <si>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</si>
  <si>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</si>
  <si>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</si>
  <si>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</si>
  <si>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</si>
  <si>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</si>
  <si>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</si>
  <si>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</si>
  <si>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</si>
  <si>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</si>
  <si>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</si>
  <si>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</si>
  <si>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</si>
  <si>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</si>
  <si>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</si>
  <si>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</si>
  <si>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</si>
  <si>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</si>
  <si>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</si>
  <si>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</si>
  <si>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</si>
  <si>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</si>
  <si>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</si>
  <si>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</si>
  <si>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</si>
  <si>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</si>
  <si>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</si>
  <si>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</si>
  <si>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</si>
  <si>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</si>
  <si>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</si>
  <si>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</si>
  <si>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</si>
  <si>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</si>
  <si>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</si>
  <si>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</si>
  <si>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</si>
  <si>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</si>
  <si>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</si>
  <si>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</si>
  <si>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</si>
  <si>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</si>
  <si>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</si>
  <si>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</si>
  <si>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</si>
  <si>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</si>
  <si>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</si>
  <si>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</si>
  <si>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</si>
  <si>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</si>
  <si>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</si>
  <si>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</si>
  <si>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</si>
  <si>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</si>
  <si>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</si>
  <si>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</si>
  <si>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</si>
  <si>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</si>
  <si>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</si>
  <si>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</si>
  <si>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</si>
  <si>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</si>
  <si>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</si>
  <si>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</si>
  <si>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</si>
  <si>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</si>
  <si>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</si>
  <si>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</si>
  <si>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</si>
  <si>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</si>
  <si>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</si>
  <si>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</si>
  <si>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</si>
  <si>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</si>
  <si>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</si>
  <si>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</si>
  <si>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</si>
  <si>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</si>
  <si>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</si>
  <si>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</si>
  <si>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</si>
  <si>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</si>
  <si>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</si>
  <si>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</si>
  <si>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</si>
  <si>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</si>
  <si>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</si>
  <si>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</si>
  <si>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</si>
  <si>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</si>
  <si>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</si>
  <si>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</si>
  <si>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</si>
  <si>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</si>
  <si>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</si>
  <si>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</si>
  <si>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</si>
  <si>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</si>
  <si>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</si>
  <si>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</si>
  <si>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</si>
  <si>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</si>
  <si>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</si>
  <si>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</si>
  <si>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</si>
  <si>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</si>
  <si>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</si>
  <si>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</si>
  <si>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</si>
  <si>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</si>
  <si>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</si>
  <si>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</si>
  <si>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</si>
  <si>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</si>
  <si>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</si>
  <si>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</si>
  <si>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</si>
  <si>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</si>
  <si>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</si>
  <si>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</si>
  <si>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</si>
  <si>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</si>
  <si>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</si>
  <si>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</si>
  <si>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</si>
  <si>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</si>
  <si>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</si>
  <si>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</si>
  <si>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</si>
  <si>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</si>
  <si>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</si>
  <si>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</si>
  <si>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</si>
  <si>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</si>
  <si>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</si>
  <si>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</si>
  <si>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</si>
  <si>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</si>
  <si>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</si>
  <si>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</si>
  <si>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</si>
  <si>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</si>
  <si>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</si>
  <si>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</si>
  <si>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</si>
  <si>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</si>
  <si>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</si>
  <si>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</si>
  <si>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</si>
  <si>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</si>
  <si>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</si>
  <si>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</si>
  <si>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</si>
  <si>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</si>
  <si>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</si>
  <si>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</si>
  <si>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</si>
  <si>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</si>
  <si>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</si>
  <si>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</si>
  <si>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</si>
  <si>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</si>
  <si>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</si>
  <si>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</si>
  <si>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</si>
  <si>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</si>
  <si>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</si>
  <si>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</si>
  <si>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</si>
  <si>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</si>
  <si>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</si>
  <si>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</si>
  <si>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</si>
  <si>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</si>
  <si>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</si>
  <si>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</si>
  <si>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</si>
  <si>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</si>
  <si>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</si>
  <si>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</si>
  <si>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</si>
  <si>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</si>
  <si>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</si>
  <si>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</si>
  <si>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</si>
  <si>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</si>
  <si>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</si>
  <si>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</si>
  <si>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</si>
  <si>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</si>
  <si>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</si>
  <si>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</si>
  <si>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</si>
  <si>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</si>
  <si>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</si>
  <si>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</si>
  <si>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</si>
  <si>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</si>
  <si>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</si>
  <si>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</si>
  <si>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</si>
  <si>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</si>
  <si>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</si>
  <si>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</si>
  <si>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</si>
  <si>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</si>
  <si>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</si>
  <si>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</si>
  <si>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</si>
  <si>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</si>
  <si>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</si>
  <si>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</si>
  <si>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</si>
  <si>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</si>
  <si>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</si>
  <si>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</si>
  <si>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</si>
  <si>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</si>
  <si>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</si>
  <si>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</si>
  <si>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</si>
  <si>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</si>
  <si>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</si>
  <si>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</si>
  <si>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</si>
  <si>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</si>
  <si>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</si>
  <si>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</si>
  <si>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</si>
  <si>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</si>
  <si>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</si>
  <si>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</si>
  <si>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</si>
  <si>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</si>
  <si>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</si>
  <si>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</si>
  <si>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</si>
  <si>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</si>
  <si>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</si>
  <si>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</si>
  <si>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</si>
  <si>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</si>
  <si>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</si>
  <si>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</si>
  <si>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</si>
  <si>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</si>
  <si>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</si>
  <si>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</si>
  <si>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</si>
  <si>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</si>
  <si>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</si>
  <si>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</si>
  <si>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</si>
  <si>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</si>
  <si>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</si>
  <si>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</si>
  <si>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</si>
  <si>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</si>
  <si>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</si>
  <si>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</si>
  <si>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</si>
  <si>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</si>
  <si>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</si>
  <si>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</si>
  <si>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</si>
  <si>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</si>
  <si>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</si>
  <si>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</si>
  <si>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</si>
  <si>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</si>
  <si>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</si>
  <si>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</si>
  <si>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</si>
  <si>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</si>
  <si>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</si>
  <si>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</si>
  <si>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</si>
  <si>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</si>
  <si>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</si>
  <si>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</si>
  <si>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</si>
  <si>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</si>
  <si>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</si>
  <si>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</si>
  <si>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</si>
  <si>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</si>
  <si>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</si>
  <si>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</si>
  <si>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</si>
  <si>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</si>
  <si>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</si>
  <si>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</si>
  <si>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</si>
  <si>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</si>
  <si>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</si>
  <si>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</si>
  <si>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</si>
  <si>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</si>
  <si>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</si>
  <si>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</si>
  <si>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</si>
  <si>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</si>
  <si>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</si>
  <si>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</si>
  <si>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</si>
  <si>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</si>
  <si>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</si>
  <si>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</si>
  <si>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</si>
  <si>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</si>
  <si>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</si>
  <si>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</si>
  <si>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</si>
  <si>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</si>
  <si>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</si>
  <si>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</si>
  <si>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</si>
  <si>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</si>
  <si>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</si>
  <si>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</si>
  <si>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</si>
  <si>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</si>
  <si>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</si>
  <si>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</si>
  <si>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</si>
  <si>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</si>
  <si>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</si>
  <si>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</si>
  <si>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</si>
  <si>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</si>
  <si>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</si>
  <si>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</si>
  <si>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</si>
  <si>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</si>
  <si>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</si>
  <si>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</si>
  <si>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</si>
  <si>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</si>
  <si>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</si>
  <si>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</si>
  <si>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</si>
  <si>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</si>
  <si>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</si>
  <si>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</si>
  <si>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</si>
  <si>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</si>
  <si>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</si>
  <si>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</si>
  <si>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</si>
  <si>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</si>
  <si>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</si>
  <si>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</si>
  <si>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</si>
  <si>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</si>
  <si>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</si>
  <si>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</si>
  <si>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</si>
  <si>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</si>
  <si>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</si>
  <si>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</si>
  <si>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</si>
  <si>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</si>
  <si>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</si>
  <si>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</si>
  <si>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</si>
  <si>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</si>
  <si>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</si>
  <si>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</si>
  <si>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</si>
  <si>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</si>
  <si>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</si>
  <si>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</si>
  <si>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</si>
  <si>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</si>
  <si>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</si>
  <si>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</si>
  <si>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</si>
  <si>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</si>
  <si>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</si>
  <si>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</si>
  <si>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</si>
  <si>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</si>
  <si>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</si>
  <si>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</si>
  <si>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</si>
  <si>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</si>
  <si>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</si>
  <si>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</si>
  <si>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</si>
  <si>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</si>
  <si>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</si>
  <si>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</si>
  <si>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</si>
  <si>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</si>
  <si>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</si>
  <si>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</si>
  <si>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</si>
  <si>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</si>
  <si>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</si>
  <si>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</si>
  <si>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</si>
  <si>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</si>
  <si>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</si>
  <si>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</si>
  <si>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</si>
  <si>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</si>
  <si>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</si>
  <si>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</si>
  <si>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</si>
  <si>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</si>
  <si>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</si>
  <si>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</si>
  <si>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</si>
  <si>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</si>
  <si>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</si>
  <si>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</si>
  <si>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</si>
  <si>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</si>
  <si>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</si>
  <si>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</si>
  <si>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</si>
  <si>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</si>
  <si>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</si>
  <si>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</si>
  <si>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</si>
  <si>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</si>
  <si>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</si>
  <si>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</si>
  <si>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</si>
  <si>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</si>
  <si>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</si>
  <si>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</si>
  <si>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</si>
  <si>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</si>
  <si>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</si>
  <si>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</si>
  <si>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</si>
  <si>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</si>
  <si>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</si>
  <si>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</si>
  <si>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</si>
  <si>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</si>
  <si>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</si>
  <si>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</si>
  <si>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</si>
  <si>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</si>
  <si>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</si>
  <si>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</si>
  <si>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</si>
  <si>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</si>
  <si>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</si>
  <si>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</si>
  <si>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</si>
  <si>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</si>
  <si>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</si>
  <si>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</si>
  <si>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</si>
  <si>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</si>
  <si>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</si>
  <si>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</si>
  <si>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</si>
  <si>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</si>
  <si>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</si>
  <si>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</si>
  <si>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</si>
  <si>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</si>
  <si>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</si>
  <si>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</si>
  <si>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</si>
  <si>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</si>
  <si>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</si>
  <si>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</si>
  <si>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</si>
  <si>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</si>
  <si>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</si>
  <si>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</si>
  <si>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</si>
  <si>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</si>
  <si>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</si>
  <si>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</si>
  <si>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</si>
  <si>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</si>
  <si>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</si>
  <si>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</si>
  <si>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</si>
  <si>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</si>
  <si>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</si>
  <si>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</si>
  <si>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</si>
  <si>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</si>
  <si>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</si>
  <si>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</si>
  <si>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</si>
  <si>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</si>
  <si>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</si>
  <si>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</si>
  <si>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</si>
  <si>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</si>
  <si>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</si>
  <si>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</si>
  <si>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</si>
  <si>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</si>
  <si>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</si>
  <si>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</si>
  <si>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</si>
  <si>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</si>
  <si>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</si>
  <si>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</si>
  <si>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</si>
  <si>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</si>
  <si>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</si>
  <si>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</si>
  <si>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</si>
  <si>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</si>
  <si>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</si>
  <si>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</si>
  <si>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</si>
  <si>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</si>
  <si>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</si>
  <si>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</si>
  <si>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</si>
  <si>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</si>
  <si>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</si>
  <si>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</si>
  <si>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</si>
  <si>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</si>
  <si>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</si>
  <si>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</si>
  <si>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</si>
  <si>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</si>
  <si>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</si>
  <si>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</si>
  <si>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</si>
  <si>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</si>
  <si>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</si>
  <si>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</si>
  <si>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</si>
  <si>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</si>
  <si>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</si>
  <si>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</si>
  <si>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</si>
  <si>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</si>
  <si>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</si>
  <si>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</si>
  <si>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</si>
  <si>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</si>
  <si>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</si>
  <si>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</si>
  <si>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</si>
  <si>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</si>
  <si>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</si>
  <si>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</si>
  <si>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</si>
  <si>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</si>
  <si>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</si>
  <si>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</si>
  <si>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</si>
  <si>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</si>
  <si>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</si>
  <si>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</si>
  <si>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</si>
  <si>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</si>
  <si>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</si>
  <si>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</si>
  <si>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</si>
  <si>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</si>
  <si>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</si>
  <si>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</si>
  <si>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</si>
  <si>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</si>
  <si>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</si>
  <si>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</si>
  <si>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</si>
  <si>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</si>
  <si>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</si>
  <si>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</si>
  <si>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</si>
  <si>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</si>
  <si>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</si>
  <si>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</si>
  <si>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</si>
  <si>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</si>
  <si>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</si>
  <si>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</si>
  <si>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</si>
  <si>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</si>
  <si>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</si>
  <si>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</si>
  <si>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</si>
  <si>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</si>
  <si>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</si>
  <si>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</si>
  <si>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</si>
  <si>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</si>
  <si>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</si>
  <si>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</si>
  <si>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</si>
  <si>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</si>
  <si>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</si>
  <si>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</si>
  <si>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</si>
  <si>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</si>
  <si>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</si>
  <si>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</si>
  <si>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</si>
  <si>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</si>
  <si>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</si>
  <si>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</si>
  <si>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</si>
  <si>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</si>
  <si>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</si>
  <si>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</si>
  <si>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</si>
  <si>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</si>
  <si>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</si>
  <si>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</si>
  <si>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</si>
  <si>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</si>
  <si>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</si>
  <si>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</si>
  <si>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</si>
  <si>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</si>
  <si>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</si>
  <si>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</si>
  <si>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</si>
  <si>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</si>
  <si>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</si>
  <si>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</si>
  <si>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</si>
  <si>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</si>
  <si>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</si>
  <si>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</si>
  <si>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</si>
  <si>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</si>
  <si>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</si>
  <si>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</si>
  <si>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</si>
  <si>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</si>
  <si>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</si>
  <si>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</si>
  <si>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</si>
  <si>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</si>
  <si>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</si>
  <si>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</si>
  <si>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</si>
  <si>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</si>
  <si>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</si>
  <si>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</si>
  <si>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</si>
  <si>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</si>
  <si>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</si>
  <si>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</si>
  <si>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</si>
  <si>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</si>
  <si>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</si>
  <si>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</si>
  <si>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</si>
  <si>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</si>
  <si>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</si>
  <si>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</si>
  <si>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</si>
  <si>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</si>
  <si>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</si>
  <si>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</si>
  <si>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</si>
  <si>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</si>
  <si>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</si>
  <si>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</si>
  <si>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</si>
  <si>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</si>
  <si>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</si>
  <si>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</si>
  <si>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</si>
  <si>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</si>
  <si>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</si>
  <si>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</si>
  <si>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</si>
  <si>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</si>
  <si>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</si>
  <si>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</si>
  <si>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</si>
  <si>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</si>
  <si>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</si>
  <si>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</si>
  <si>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</si>
  <si>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</si>
  <si>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</si>
  <si>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</si>
  <si>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</si>
  <si>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</si>
  <si>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</si>
  <si>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</si>
  <si>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</si>
  <si>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</si>
  <si>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</si>
  <si>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</si>
  <si>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</si>
  <si>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</si>
  <si>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</si>
  <si>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</si>
  <si>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</si>
  <si>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</si>
  <si>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</si>
  <si>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</si>
  <si>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</si>
  <si>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</si>
  <si>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</si>
  <si>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</si>
  <si>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</si>
  <si>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</si>
  <si>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</si>
  <si>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</si>
  <si>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</si>
  <si>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</si>
  <si>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</si>
  <si>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</si>
  <si>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</si>
  <si>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</si>
  <si>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</si>
  <si>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</si>
  <si>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</si>
  <si>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</si>
  <si>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</si>
  <si>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</si>
  <si>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</si>
  <si>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</si>
  <si>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</si>
  <si>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</si>
  <si>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</si>
  <si>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</si>
  <si>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</si>
  <si>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</si>
  <si>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</si>
  <si>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</si>
  <si>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</si>
  <si>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</si>
  <si>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</si>
  <si>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</si>
  <si>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</si>
  <si>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</si>
  <si>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</si>
  <si>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</si>
  <si>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</si>
  <si>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</si>
  <si>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</si>
  <si>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</si>
  <si>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</si>
  <si>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</si>
  <si>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</si>
  <si>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</si>
  <si>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</si>
  <si>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</si>
  <si>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</si>
  <si>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</si>
  <si>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</si>
  <si>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</si>
  <si>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</si>
  <si>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</si>
  <si>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</si>
  <si>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</si>
  <si>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</si>
  <si>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</si>
  <si>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</si>
  <si>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</si>
  <si>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</si>
  <si>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</si>
  <si>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</si>
  <si>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</si>
  <si>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</si>
  <si>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</si>
  <si>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</si>
  <si>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</si>
  <si>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</si>
  <si>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</si>
  <si>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</si>
  <si>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</si>
  <si>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</si>
  <si>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</si>
  <si>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</si>
  <si>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</si>
  <si>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</si>
  <si>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</si>
  <si>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</si>
  <si>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</si>
  <si>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</si>
  <si>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</si>
  <si>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</si>
  <si>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</si>
  <si>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</si>
  <si>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</si>
  <si>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</si>
  <si>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</si>
  <si>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</si>
  <si>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</si>
  <si>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</si>
  <si>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</si>
  <si>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</si>
  <si>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</si>
  <si>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</si>
  <si>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</si>
  <si>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</si>
  <si>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</si>
  <si>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</si>
  <si>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</si>
  <si>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</si>
  <si>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</si>
  <si>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</si>
  <si>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</si>
  <si>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</si>
  <si>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</si>
  <si>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</si>
  <si>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</si>
  <si>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</si>
  <si>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</si>
  <si>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</si>
  <si>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</si>
  <si>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</si>
  <si>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</si>
  <si>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</si>
  <si>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</si>
  <si>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</si>
  <si>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</si>
  <si>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</si>
  <si>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</si>
  <si>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</si>
  <si>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</si>
  <si>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</si>
  <si>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</si>
  <si>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</si>
  <si>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</si>
  <si>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</si>
  <si>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</si>
  <si>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</si>
  <si>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</si>
  <si>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</si>
  <si>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</si>
  <si>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</si>
  <si>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</si>
  <si>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</si>
  <si>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</si>
  <si>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</si>
  <si>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</si>
  <si>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</si>
  <si>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</si>
  <si>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</si>
  <si>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</si>
  <si>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</si>
  <si>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</si>
  <si>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</si>
  <si>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</si>
  <si>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</si>
  <si>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</si>
  <si>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</si>
  <si>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</si>
  <si>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</si>
  <si>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</si>
  <si>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</si>
  <si>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</si>
  <si>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</si>
  <si>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</si>
  <si>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</si>
  <si>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</si>
  <si>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</si>
  <si>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</si>
  <si>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</si>
  <si>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</si>
  <si>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</si>
  <si>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</si>
  <si>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</si>
  <si>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</si>
  <si>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</si>
  <si>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</si>
  <si>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</si>
  <si>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</si>
  <si>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</si>
  <si>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</si>
  <si>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</si>
  <si>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</si>
  <si>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</si>
  <si>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</si>
  <si>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</si>
  <si>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</si>
  <si>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</si>
  <si>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</si>
  <si>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</si>
  <si>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</si>
  <si>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</si>
  <si>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</si>
  <si>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</si>
  <si>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</si>
  <si>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</si>
  <si>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</si>
  <si>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</si>
  <si>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</si>
  <si>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</si>
  <si>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</si>
  <si>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</si>
  <si>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</si>
  <si>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</si>
  <si>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</si>
  <si>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</si>
  <si>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</si>
  <si>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</si>
  <si>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</si>
  <si>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</si>
  <si>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</si>
  <si>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</si>
  <si>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</si>
  <si>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</si>
  <si>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</si>
  <si>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</si>
  <si>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</si>
  <si>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</si>
  <si>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</si>
  <si>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</si>
  <si>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</si>
  <si>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</si>
  <si>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</si>
  <si>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</si>
  <si>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</si>
  <si>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</si>
  <si>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</si>
  <si>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</si>
  <si>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</si>
  <si>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</si>
  <si>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</si>
  <si>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</si>
  <si>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</si>
  <si>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</si>
  <si>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</si>
  <si>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</si>
  <si>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</si>
  <si>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</si>
  <si>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</si>
  <si>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</si>
  <si>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</si>
  <si>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</si>
  <si>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</si>
  <si>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</si>
  <si>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</si>
  <si>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</si>
  <si>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</si>
  <si>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</si>
  <si>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</si>
  <si>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</si>
  <si>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</si>
  <si>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</si>
  <si>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</si>
  <si>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</si>
  <si>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</si>
  <si>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</si>
  <si>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</si>
  <si>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</si>
  <si>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</si>
  <si>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</si>
  <si>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</si>
  <si>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</si>
  <si>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</si>
  <si>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</si>
  <si>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</si>
  <si>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</si>
  <si>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</si>
  <si>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</si>
  <si>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</si>
  <si>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</si>
  <si>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</si>
  <si>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</si>
  <si>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</si>
  <si>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</si>
  <si>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</si>
  <si>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</si>
  <si>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</si>
  <si>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</si>
  <si>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</si>
  <si>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</si>
  <si>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</si>
  <si>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</si>
  <si>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</si>
  <si>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</si>
  <si>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</si>
  <si>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</si>
  <si>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</si>
  <si>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</si>
  <si>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</si>
  <si>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</si>
  <si>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</si>
  <si>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</si>
  <si>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</si>
  <si>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</si>
  <si>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</si>
  <si>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</si>
  <si>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</si>
  <si>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</si>
  <si>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</si>
  <si>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</si>
  <si>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</si>
  <si>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</si>
  <si>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</si>
  <si>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</si>
  <si>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</si>
  <si>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</si>
  <si>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</si>
  <si>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</si>
  <si>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</si>
  <si>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</si>
  <si>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</si>
  <si>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</si>
  <si>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</si>
  <si>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</si>
  <si>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</si>
  <si>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</si>
  <si>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</si>
  <si>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</si>
  <si>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</si>
  <si>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</si>
  <si>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</si>
  <si>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</si>
  <si>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</si>
  <si>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</si>
  <si>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</si>
  <si>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</si>
  <si>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</si>
  <si>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</si>
  <si>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</si>
  <si>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</si>
  <si>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</si>
  <si>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</si>
  <si>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</si>
  <si>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</si>
  <si>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</si>
  <si>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</si>
  <si>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</si>
  <si>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</si>
  <si>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</si>
  <si>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</si>
  <si>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</si>
  <si>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</si>
  <si>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</si>
  <si>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</si>
  <si>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</si>
  <si>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</si>
  <si>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</si>
  <si>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</si>
  <si>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</si>
  <si>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</si>
  <si>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</si>
  <si>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</si>
  <si>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</si>
  <si>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</si>
  <si>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</si>
  <si>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</si>
  <si>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</si>
  <si>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</si>
  <si>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</si>
  <si>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</si>
  <si>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</si>
  <si>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</si>
  <si>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</si>
  <si>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</si>
  <si>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</si>
  <si>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</si>
  <si>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</si>
  <si>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</si>
  <si>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</si>
  <si>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</si>
  <si>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</si>
  <si>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</si>
  <si>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</si>
  <si>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</si>
  <si>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</si>
  <si>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</si>
  <si>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</si>
  <si>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</si>
  <si>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</si>
  <si>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</si>
  <si>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</si>
  <si>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</si>
  <si>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</si>
  <si>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</si>
  <si>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</si>
  <si>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</si>
  <si>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</si>
  <si>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</si>
  <si>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</si>
  <si>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</si>
  <si>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</si>
  <si>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</si>
  <si>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</si>
  <si>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</si>
  <si>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</si>
  <si>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</si>
  <si>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</si>
  <si>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</si>
  <si>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</si>
  <si>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</si>
  <si>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</si>
  <si>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</si>
  <si>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</si>
  <si>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</si>
  <si>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</si>
  <si>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</si>
  <si>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</si>
  <si>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</si>
  <si>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</si>
  <si>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</si>
  <si>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</si>
  <si>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</si>
  <si>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</si>
  <si>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</si>
  <si>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</si>
  <si>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</si>
  <si>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</si>
  <si>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</si>
  <si>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</si>
  <si>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</si>
  <si>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</si>
  <si>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</si>
  <si>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</si>
  <si>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</si>
  <si>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</si>
  <si>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</si>
  <si>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</si>
  <si>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</si>
  <si>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</si>
  <si>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</si>
  <si>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</si>
  <si>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</si>
  <si>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</si>
  <si>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</si>
  <si>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</si>
  <si>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</si>
  <si>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</si>
  <si>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</si>
  <si>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</si>
  <si>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</si>
  <si>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</si>
  <si>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</si>
  <si>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</si>
  <si>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</si>
  <si>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</si>
  <si>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</si>
  <si>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</si>
  <si>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</si>
  <si>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</si>
  <si>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</si>
  <si>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</si>
  <si>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</si>
  <si>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</si>
  <si>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</si>
  <si>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</si>
  <si>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</si>
  <si>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</si>
  <si>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</si>
  <si>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</si>
  <si>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</si>
  <si>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</si>
  <si>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</si>
  <si>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</si>
  <si>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</si>
  <si>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</si>
  <si>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</si>
  <si>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</si>
  <si>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</si>
  <si>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</si>
  <si>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</si>
  <si>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</si>
  <si>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</si>
  <si>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</si>
  <si>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</si>
  <si>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</si>
  <si>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</si>
  <si>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</si>
  <si>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</si>
  <si>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</si>
  <si>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</si>
  <si>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</si>
  <si>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</si>
  <si>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</si>
  <si>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</si>
  <si>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</si>
  <si>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</si>
  <si>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</si>
  <si>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</si>
  <si>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</si>
  <si>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</si>
  <si>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</si>
  <si>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</si>
  <si>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</si>
  <si>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</si>
  <si>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</si>
  <si>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</si>
  <si>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</si>
  <si>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</si>
  <si>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</si>
  <si>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</si>
  <si>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</si>
  <si>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</si>
  <si>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</si>
  <si>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</si>
  <si>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</si>
  <si>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</si>
  <si>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</si>
  <si>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</si>
  <si>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</si>
  <si>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</si>
  <si>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</si>
  <si>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</si>
  <si>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</si>
  <si>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</si>
  <si>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</si>
  <si>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</si>
  <si>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</si>
  <si>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</si>
  <si>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</si>
  <si>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</si>
  <si>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</si>
  <si>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</si>
  <si>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</si>
  <si>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</si>
  <si>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</si>
  <si>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</si>
  <si>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</si>
  <si>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</si>
  <si>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</si>
  <si>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</si>
  <si>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</si>
  <si>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</si>
  <si>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</si>
  <si>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</si>
  <si>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</si>
  <si>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</si>
  <si>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</si>
  <si>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</si>
  <si>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</si>
  <si>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</si>
  <si>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</si>
  <si>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</si>
  <si>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</si>
  <si>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</si>
  <si>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</si>
  <si>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</si>
  <si>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</si>
  <si>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</si>
  <si>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</si>
  <si>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</si>
  <si>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</si>
  <si>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</si>
  <si>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</si>
  <si>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</si>
  <si>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</si>
  <si>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</si>
  <si>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</si>
  <si>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</si>
  <si>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</si>
  <si>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</si>
  <si>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</si>
  <si>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</si>
  <si>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</si>
  <si>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</si>
  <si>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</si>
  <si>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</si>
  <si>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</si>
  <si>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</si>
  <si>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</si>
  <si>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</si>
  <si>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</si>
  <si>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</si>
  <si>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</si>
  <si>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</si>
  <si>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</si>
  <si>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</si>
  <si>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</si>
  <si>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</si>
  <si>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</si>
  <si>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</si>
  <si>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</si>
  <si>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</si>
  <si>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</si>
  <si>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</si>
  <si>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</si>
  <si>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</si>
  <si>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</si>
  <si>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</si>
  <si>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</si>
  <si>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</si>
  <si>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</si>
  <si>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</si>
  <si>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</si>
  <si>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</si>
  <si>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</si>
  <si>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</si>
  <si>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</si>
  <si>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</si>
  <si>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</si>
  <si>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</si>
  <si>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</si>
  <si>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</si>
  <si>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</si>
  <si>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</si>
  <si>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</si>
  <si>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</si>
  <si>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</si>
  <si>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</si>
  <si>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</si>
  <si>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</si>
  <si>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</si>
  <si>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</si>
  <si>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</si>
  <si>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</si>
  <si>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</si>
  <si>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</si>
  <si>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</si>
  <si>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</si>
  <si>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</si>
  <si>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</si>
  <si>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</si>
  <si>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</si>
  <si>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</si>
  <si>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</si>
  <si>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</si>
  <si>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</si>
  <si>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</si>
  <si>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</si>
  <si>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</si>
  <si>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</si>
  <si>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</si>
  <si>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</si>
  <si>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</si>
  <si>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</si>
  <si>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</si>
  <si>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</si>
  <si>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</si>
  <si>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</si>
  <si>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</si>
  <si>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</si>
  <si>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</si>
  <si>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</si>
  <si>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</si>
  <si>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</si>
  <si>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</si>
  <si>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</si>
  <si>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</si>
  <si>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</si>
  <si>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</si>
  <si>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</si>
  <si>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</si>
  <si>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</si>
  <si>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</si>
  <si>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</si>
  <si>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</si>
  <si>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</si>
  <si>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</si>
  <si>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</si>
  <si>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</si>
  <si>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</si>
  <si>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</si>
  <si>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</si>
  <si>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</si>
  <si>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</si>
  <si>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</si>
  <si>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</si>
  <si>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</si>
  <si>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</si>
  <si>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</si>
  <si>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</si>
  <si>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</si>
  <si>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</si>
  <si>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</si>
  <si>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</si>
  <si>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</si>
  <si>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</si>
  <si>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</si>
  <si>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</si>
  <si>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</si>
  <si>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</si>
  <si>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</si>
  <si>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</si>
  <si>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</si>
  <si>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</si>
  <si>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</si>
  <si>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</si>
  <si>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</si>
  <si>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</si>
  <si>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</si>
  <si>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</si>
  <si>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</si>
  <si>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</si>
  <si>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</si>
  <si>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</si>
  <si>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</si>
  <si>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</si>
  <si>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</si>
  <si>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</si>
  <si>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</si>
  <si>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</si>
  <si>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</si>
  <si>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</si>
  <si>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</si>
  <si>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</si>
  <si>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</si>
  <si>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</si>
  <si>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</si>
  <si>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</si>
  <si>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</si>
  <si>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</si>
  <si>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</si>
  <si>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</si>
  <si>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</si>
  <si>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</si>
  <si>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</si>
  <si>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</si>
  <si>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</si>
  <si>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</si>
  <si>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</si>
  <si>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</si>
  <si>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</si>
  <si>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</si>
  <si>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</si>
  <si>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</si>
  <si>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</si>
  <si>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</si>
  <si>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</si>
  <si>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</si>
  <si>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</si>
  <si>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</si>
  <si>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</si>
  <si>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</si>
  <si>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</si>
  <si>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</si>
  <si>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</si>
  <si>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</si>
  <si>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</si>
  <si>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</si>
  <si>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</si>
  <si>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</si>
  <si>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</si>
  <si>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</si>
  <si>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</si>
  <si>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</si>
  <si>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</si>
  <si>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</si>
  <si>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</si>
  <si>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</si>
  <si>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</si>
  <si>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</si>
  <si>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</si>
  <si>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</si>
  <si>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</si>
  <si>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</si>
  <si>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</si>
  <si>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</si>
  <si>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</si>
  <si>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</si>
  <si>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</si>
  <si>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</si>
  <si>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</si>
  <si>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</si>
  <si>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</si>
  <si>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</si>
  <si>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</si>
  <si>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</si>
  <si>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</si>
  <si>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</si>
  <si>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</si>
  <si>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</si>
  <si>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</si>
  <si>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</si>
  <si>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</si>
  <si>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</si>
  <si>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</si>
  <si>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</si>
  <si>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</si>
  <si>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</si>
  <si>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</si>
  <si>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</si>
  <si>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</si>
  <si>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</si>
  <si>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</si>
  <si>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</si>
  <si>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</si>
  <si>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</si>
  <si>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</si>
  <si>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</si>
  <si>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</si>
  <si>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</si>
  <si>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</si>
  <si>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</si>
  <si>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</si>
  <si>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</si>
  <si>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</si>
  <si>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</si>
  <si>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</si>
  <si>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</si>
  <si>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</si>
  <si>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</si>
  <si>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</si>
  <si>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</si>
  <si>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</si>
  <si>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</si>
  <si>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</si>
  <si>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</si>
  <si>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</si>
  <si>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</si>
  <si>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</si>
  <si>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</si>
  <si>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</si>
  <si>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</si>
  <si>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</si>
  <si>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</si>
  <si>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</si>
  <si>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</si>
  <si>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</si>
  <si>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</si>
  <si>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</si>
  <si>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</si>
  <si>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</si>
  <si>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</si>
  <si>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</si>
  <si>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</si>
  <si>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</si>
  <si>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</si>
  <si>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</si>
  <si>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</si>
  <si>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</si>
  <si>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</si>
  <si>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</si>
  <si>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</si>
  <si>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</si>
  <si>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</si>
  <si>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</si>
  <si>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</si>
  <si>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</si>
  <si>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</si>
  <si>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</si>
  <si>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</si>
  <si>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</si>
  <si>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</si>
  <si>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</si>
  <si>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</si>
  <si>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</si>
  <si>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</si>
  <si>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</si>
  <si>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</si>
  <si>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</si>
  <si>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</si>
  <si>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</si>
  <si>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</si>
  <si>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</si>
  <si>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</si>
  <si>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</si>
  <si>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</si>
  <si>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</si>
  <si>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</si>
  <si>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</si>
  <si>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</si>
  <si>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</si>
  <si>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</si>
  <si>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</si>
  <si>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</si>
  <si>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</si>
  <si>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</si>
  <si>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</si>
  <si>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</si>
  <si>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</si>
  <si>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</si>
  <si>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</si>
  <si>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</si>
  <si>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</si>
  <si>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</si>
  <si>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</si>
  <si>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</si>
  <si>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</si>
  <si>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</si>
  <si>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</si>
  <si>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</si>
  <si>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</si>
  <si>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</si>
  <si>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</si>
  <si>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</si>
  <si>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</si>
  <si>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</si>
  <si>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</si>
  <si>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</si>
  <si>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</si>
  <si>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</si>
  <si>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</si>
  <si>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</si>
  <si>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</si>
  <si>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</si>
  <si>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</si>
  <si>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</si>
  <si>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</si>
  <si>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</si>
  <si>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</si>
  <si>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</si>
  <si>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</si>
  <si>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</si>
  <si>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</si>
  <si>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</si>
  <si>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</si>
  <si>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</si>
  <si>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</si>
  <si>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</si>
  <si>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</si>
  <si>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</si>
  <si>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</si>
  <si>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</si>
  <si>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</si>
  <si>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</si>
  <si>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</si>
  <si>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</si>
  <si>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</si>
  <si>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</si>
  <si>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</si>
  <si>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</si>
  <si>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</si>
  <si>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</si>
  <si>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</si>
  <si>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</si>
  <si>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</si>
  <si>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</si>
  <si>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</si>
  <si>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</si>
  <si>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</si>
  <si>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</si>
  <si>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</si>
  <si>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</si>
  <si>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</si>
  <si>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</si>
  <si>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</si>
  <si>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</si>
  <si>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</si>
  <si>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</si>
  <si>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</si>
  <si>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</si>
  <si>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</si>
  <si>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</si>
  <si>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</si>
  <si>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</si>
  <si>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</si>
  <si>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</si>
  <si>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</si>
  <si>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</si>
  <si>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</si>
  <si>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</si>
  <si>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</si>
  <si>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</si>
  <si>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</si>
  <si>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</si>
  <si>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</si>
  <si>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</si>
  <si>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</si>
  <si>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</si>
  <si>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</si>
  <si>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</si>
  <si>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</si>
  <si>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</si>
  <si>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</si>
  <si>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</si>
  <si>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</si>
  <si>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</si>
  <si>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</si>
  <si>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</si>
  <si>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</si>
  <si>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</si>
  <si>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</si>
  <si>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</si>
  <si>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</si>
  <si>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</si>
  <si>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</si>
  <si>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</si>
  <si>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</si>
  <si>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</si>
  <si>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</si>
  <si>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</si>
  <si>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</si>
  <si>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</si>
  <si>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</si>
  <si>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</si>
  <si>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</si>
  <si>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</si>
  <si>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</si>
  <si>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</si>
  <si>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</si>
  <si>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</si>
  <si>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</si>
  <si>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</si>
  <si>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</si>
  <si>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</si>
  <si>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</si>
  <si>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</si>
  <si>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</si>
  <si>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</si>
  <si>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</si>
  <si>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</si>
  <si>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</si>
  <si>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</si>
  <si>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</si>
  <si>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</si>
  <si>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</si>
  <si>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</si>
  <si>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</si>
  <si>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</si>
  <si>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</si>
  <si>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</si>
  <si>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</si>
  <si>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</si>
  <si>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</si>
  <si>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</si>
  <si>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</si>
  <si>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</si>
  <si>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</si>
  <si>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</si>
  <si>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</si>
  <si>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</si>
  <si>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</si>
  <si>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</si>
  <si>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</si>
  <si>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</si>
  <si>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</si>
  <si>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</si>
  <si>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</si>
  <si>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</si>
  <si>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</si>
  <si>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</si>
  <si>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</si>
  <si>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</si>
  <si>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</si>
  <si>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</si>
  <si>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</si>
  <si>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</si>
  <si>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</si>
  <si>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</si>
  <si>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</si>
  <si>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</si>
  <si>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</si>
  <si>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</si>
  <si>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</si>
  <si>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</si>
  <si>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</si>
  <si>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</si>
  <si>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</si>
  <si>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</si>
  <si>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</si>
  <si>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</si>
  <si>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</si>
  <si>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</si>
  <si>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</si>
  <si>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</si>
  <si>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</si>
  <si>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</si>
  <si>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</si>
  <si>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</si>
  <si>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</si>
  <si>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</si>
  <si>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</si>
  <si>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</si>
  <si>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</si>
  <si>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</si>
  <si>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</si>
  <si>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</si>
  <si>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</si>
  <si>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</si>
  <si>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</si>
  <si>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</si>
  <si>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</si>
  <si>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</si>
  <si>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</si>
  <si>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</si>
  <si>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</si>
  <si>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</si>
  <si>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</si>
  <si>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</si>
  <si>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</si>
  <si>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</si>
  <si>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</si>
  <si>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</si>
  <si>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</si>
  <si>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</si>
  <si>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</si>
  <si>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</si>
  <si>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</si>
  <si>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</si>
  <si>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</si>
  <si>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</si>
  <si>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</si>
  <si>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</si>
  <si>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</si>
  <si>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</si>
  <si>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</si>
  <si>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</si>
  <si>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</si>
  <si>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</si>
  <si>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</si>
  <si>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</si>
  <si>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</si>
  <si>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</si>
  <si>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</si>
  <si>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</si>
  <si>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</si>
  <si>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</si>
  <si>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</si>
  <si>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</si>
  <si>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</si>
  <si>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</si>
  <si>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</si>
  <si>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</si>
  <si>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</si>
  <si>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</si>
  <si>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</si>
  <si>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</si>
  <si>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</si>
  <si>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</si>
  <si>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</si>
  <si>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</si>
  <si>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</si>
  <si>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</si>
  <si>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</si>
  <si>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</si>
  <si>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</si>
  <si>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</si>
  <si>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</si>
  <si>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</si>
  <si>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</si>
  <si>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</si>
  <si>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</si>
  <si>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</si>
  <si>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</si>
  <si>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</si>
  <si>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</si>
  <si>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</si>
  <si>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</si>
  <si>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</si>
  <si>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</si>
  <si>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</si>
  <si>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</si>
  <si>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</si>
  <si>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</si>
  <si>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</si>
  <si>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</si>
  <si>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</si>
  <si>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</si>
  <si>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</si>
  <si>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</si>
  <si>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</si>
  <si>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</si>
  <si>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</si>
  <si>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</si>
  <si>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</si>
  <si>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</si>
  <si>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</si>
  <si>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</si>
  <si>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</si>
  <si>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</si>
  <si>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</si>
  <si>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</si>
  <si>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</si>
  <si>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</si>
  <si>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</si>
  <si>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</si>
  <si>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</si>
  <si>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</si>
  <si>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</si>
  <si>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</si>
  <si>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</si>
  <si>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</si>
  <si>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</si>
  <si>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</si>
  <si>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</si>
  <si>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</si>
  <si>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</si>
  <si>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</si>
  <si>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</si>
  <si>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</si>
  <si>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</si>
  <si>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</si>
  <si>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</si>
  <si>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</si>
  <si>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</si>
  <si>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</si>
  <si>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</si>
  <si>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</si>
  <si>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</si>
  <si>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</si>
  <si>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</si>
  <si>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</si>
  <si>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</si>
  <si>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</si>
  <si>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</si>
  <si>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</si>
  <si>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</si>
  <si>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</si>
  <si>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</si>
  <si>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</si>
  <si>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</si>
  <si>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</si>
  <si>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</si>
  <si>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</si>
  <si>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</si>
  <si>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</si>
  <si>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</si>
  <si>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</si>
  <si>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</si>
  <si>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</si>
  <si>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</si>
  <si>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</si>
  <si>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</si>
  <si>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</si>
  <si>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</si>
  <si>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</si>
  <si>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</si>
  <si>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</si>
  <si>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</si>
  <si>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</si>
  <si>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</si>
  <si>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</si>
  <si>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</si>
  <si>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</si>
  <si>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</si>
  <si>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</si>
  <si>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</si>
  <si>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</si>
  <si>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</si>
  <si>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</si>
  <si>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</si>
  <si>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</si>
  <si>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</si>
  <si>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</si>
  <si>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</si>
  <si>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</si>
  <si>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</si>
  <si>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</si>
  <si>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</si>
  <si>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</si>
  <si>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</si>
  <si>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</si>
  <si>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</si>
  <si>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</si>
  <si>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</si>
  <si>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</si>
  <si>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</si>
  <si>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</si>
  <si>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</si>
  <si>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</si>
  <si>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</si>
  <si>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</si>
  <si>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</si>
  <si>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</si>
  <si>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</si>
  <si>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</si>
  <si>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</si>
  <si>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</si>
  <si>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</si>
  <si>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</si>
  <si>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</si>
  <si>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</si>
  <si>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</si>
  <si>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</si>
  <si>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</si>
  <si>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</si>
  <si>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</si>
  <si>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</si>
  <si>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</si>
  <si>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</si>
  <si>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</si>
  <si>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</si>
  <si>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</si>
  <si>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</si>
  <si>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</si>
  <si>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</si>
  <si>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</si>
  <si>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</si>
  <si>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</si>
  <si>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</si>
  <si>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</si>
  <si>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</si>
  <si>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</si>
  <si>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</si>
  <si>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</si>
  <si>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</si>
  <si>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</si>
  <si>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</si>
  <si>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</si>
  <si>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</si>
  <si>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</si>
  <si>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</si>
  <si>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</si>
  <si>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</si>
  <si>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</si>
  <si>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</si>
  <si>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</si>
  <si>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</si>
  <si>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</si>
  <si>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</si>
  <si>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</si>
  <si>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</si>
  <si>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</si>
  <si>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</si>
  <si>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</si>
  <si>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</si>
  <si>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</si>
  <si>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</si>
  <si>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</si>
  <si>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</si>
  <si>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</si>
  <si>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</si>
  <si>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</si>
  <si>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</si>
  <si>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</si>
  <si>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</si>
  <si>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</si>
  <si>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</si>
  <si>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</si>
  <si>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</si>
  <si>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</si>
  <si>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</si>
  <si>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</si>
  <si>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</si>
  <si>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</si>
  <si>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</si>
  <si>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</si>
  <si>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</si>
  <si>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</si>
  <si>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</si>
  <si>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</si>
  <si>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</si>
  <si>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</si>
  <si>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</si>
  <si>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</si>
  <si>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</si>
  <si>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</si>
  <si>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</si>
  <si>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</si>
  <si>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</si>
  <si>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</si>
  <si>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</si>
  <si>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</si>
  <si>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</si>
  <si>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</si>
  <si>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</si>
  <si>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</si>
  <si>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</si>
  <si>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</si>
  <si>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</si>
  <si>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</si>
  <si>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</si>
  <si>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</si>
  <si>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</si>
  <si>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</si>
  <si>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</si>
  <si>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</si>
  <si>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</si>
  <si>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</si>
  <si>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</si>
  <si>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</si>
  <si>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</si>
  <si>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</si>
  <si>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</si>
  <si>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</si>
  <si>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</si>
  <si>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</si>
  <si>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</si>
  <si>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</si>
  <si>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</si>
  <si>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</si>
  <si>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</si>
  <si>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</si>
  <si>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</si>
  <si>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</si>
  <si>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</si>
  <si>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</si>
  <si>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</si>
  <si>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</si>
  <si>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</si>
  <si>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</si>
  <si>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</si>
  <si>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</si>
  <si>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</si>
  <si>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</si>
  <si>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</si>
  <si>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</si>
  <si>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</si>
  <si>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</si>
  <si>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</si>
  <si>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</si>
  <si>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</si>
  <si>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</si>
  <si>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</si>
  <si>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</si>
  <si>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</si>
  <si>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</si>
  <si>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</si>
  <si>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</si>
  <si>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</si>
  <si>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</si>
  <si>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</si>
  <si>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</si>
  <si>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</si>
  <si>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</si>
  <si>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</si>
  <si>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</si>
  <si>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</si>
  <si>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</si>
  <si>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</si>
  <si>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</si>
  <si>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</si>
  <si>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</si>
  <si>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</si>
  <si>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</si>
  <si>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</si>
  <si>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</si>
  <si>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</si>
  <si>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</si>
  <si>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</si>
  <si>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</si>
  <si>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</si>
  <si>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</si>
  <si>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</si>
  <si>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</si>
  <si>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</si>
  <si>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</si>
  <si>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</si>
  <si>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</si>
  <si>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</si>
  <si>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</si>
  <si>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</si>
  <si>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</si>
  <si>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</si>
  <si>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</si>
  <si>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</si>
  <si>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</si>
  <si>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</si>
  <si>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</si>
  <si>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</si>
  <si>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</si>
  <si>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</si>
  <si>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</si>
  <si>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</si>
  <si>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</si>
  <si>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</si>
  <si>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</si>
  <si>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</si>
  <si>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</si>
  <si>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</si>
  <si>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</si>
  <si>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</si>
  <si>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</si>
  <si>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</si>
  <si>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</si>
  <si>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</si>
  <si>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</si>
  <si>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</si>
  <si>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</si>
  <si>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</si>
  <si>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</si>
  <si>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</si>
  <si>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</si>
  <si>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</si>
  <si>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</si>
  <si>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</si>
  <si>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</si>
  <si>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</si>
  <si>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</si>
  <si>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</si>
  <si>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</si>
  <si>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</si>
  <si>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</si>
  <si>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</si>
  <si>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</si>
  <si>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</si>
  <si>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</si>
  <si>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</si>
  <si>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</si>
  <si>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</si>
  <si>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</si>
  <si>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</si>
  <si>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</si>
  <si>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</si>
  <si>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</si>
  <si>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</si>
  <si>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</si>
  <si>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</si>
  <si>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</si>
  <si>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</si>
  <si>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</si>
  <si>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</si>
  <si>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</si>
  <si>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</si>
  <si>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</si>
  <si>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</si>
  <si>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</si>
  <si>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</si>
  <si>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</si>
  <si>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</si>
  <si>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</si>
  <si>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</si>
  <si>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</si>
  <si>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</si>
  <si>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</si>
  <si>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</si>
  <si>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</si>
  <si>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</si>
  <si>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</si>
  <si>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</si>
  <si>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</si>
  <si>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</si>
  <si>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</si>
  <si>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</si>
  <si>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</si>
  <si>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</si>
  <si>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</si>
  <si>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</si>
  <si>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</si>
  <si>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</si>
  <si>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</si>
  <si>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</si>
  <si>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</si>
  <si>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</si>
  <si>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</si>
  <si>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</si>
  <si>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</si>
  <si>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</si>
  <si>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</si>
  <si>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</si>
  <si>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</si>
  <si>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</si>
  <si>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</si>
  <si>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</si>
  <si>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</si>
  <si>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</si>
  <si>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</si>
  <si>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</si>
  <si>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</si>
  <si>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</si>
  <si>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</si>
  <si>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</si>
  <si>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</si>
  <si>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</si>
  <si>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</si>
  <si>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</si>
  <si>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</si>
  <si>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</si>
  <si>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</si>
  <si>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</si>
  <si>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</si>
  <si>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</si>
  <si>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</si>
  <si>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</si>
  <si>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</si>
  <si>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</si>
  <si>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</si>
  <si>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</si>
  <si>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</si>
  <si>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</si>
  <si>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</si>
  <si>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</si>
  <si>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</si>
  <si>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</si>
  <si>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</si>
  <si>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</si>
  <si>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</si>
  <si>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</si>
  <si>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</si>
  <si>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</si>
  <si>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</si>
  <si>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</si>
  <si>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</si>
  <si>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</si>
  <si>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</si>
  <si>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</si>
  <si>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</si>
  <si>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</si>
  <si>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</si>
  <si>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</si>
  <si>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</si>
  <si>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</si>
  <si>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</si>
  <si>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</si>
  <si>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</si>
  <si>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</si>
  <si>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</si>
  <si>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</si>
  <si>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</si>
  <si>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</si>
  <si>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</si>
  <si>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</si>
  <si>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</si>
  <si>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</si>
  <si>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</si>
  <si>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</si>
  <si>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</si>
  <si>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</si>
  <si>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</si>
  <si>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</si>
  <si>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</si>
  <si>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</si>
  <si>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</si>
  <si>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</si>
  <si>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</si>
  <si>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</si>
  <si>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</si>
  <si>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</si>
  <si>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</si>
  <si>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</si>
  <si>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</si>
  <si>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</si>
  <si>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</si>
  <si>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</si>
  <si>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</si>
  <si>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</si>
  <si>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</si>
  <si>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</si>
  <si>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</si>
  <si>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</si>
  <si>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</si>
  <si>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</si>
  <si>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</si>
  <si>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</si>
  <si>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</si>
  <si>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</si>
  <si>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</si>
  <si>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</si>
  <si>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</si>
  <si>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</si>
  <si>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</si>
  <si>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</si>
  <si>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</si>
  <si>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</si>
  <si>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</si>
  <si>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</si>
  <si>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</si>
  <si>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</si>
  <si>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</si>
  <si>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</si>
  <si>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</si>
  <si>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</si>
  <si>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</si>
  <si>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</si>
  <si>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</si>
  <si>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</si>
  <si>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</si>
  <si>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</si>
  <si>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</si>
  <si>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</si>
  <si>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</si>
  <si>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</si>
  <si>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</si>
  <si>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</si>
  <si>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</si>
  <si>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</si>
  <si>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</si>
  <si>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</si>
  <si>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</si>
  <si>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</si>
  <si>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</si>
  <si>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</si>
  <si>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</si>
  <si>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</si>
  <si>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</si>
  <si>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</si>
  <si>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</si>
  <si>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</si>
  <si>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</si>
  <si>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</si>
  <si>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</si>
  <si>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</si>
  <si>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</si>
  <si>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</si>
  <si>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</si>
  <si>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</si>
  <si>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</si>
  <si>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</si>
  <si>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</si>
  <si>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</si>
  <si>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</si>
  <si>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</si>
  <si>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</si>
  <si>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</si>
  <si>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</si>
  <si>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</si>
  <si>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</si>
  <si>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</si>
  <si>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</si>
  <si>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</si>
  <si>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</si>
  <si>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</si>
  <si>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</si>
  <si>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</si>
  <si>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</si>
  <si>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</si>
  <si>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</si>
  <si>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</si>
  <si>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</si>
  <si>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</si>
  <si>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</si>
  <si>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</si>
  <si>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</si>
  <si>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</si>
  <si>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</si>
  <si>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</si>
  <si>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</si>
  <si>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</si>
  <si>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</si>
  <si>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</si>
  <si>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</si>
  <si>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</si>
  <si>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</si>
  <si>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</si>
  <si>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</si>
  <si>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</si>
  <si>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</si>
  <si>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</si>
  <si>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</si>
  <si>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</si>
  <si>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</si>
  <si>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</si>
  <si>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</si>
  <si>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</si>
  <si>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</si>
  <si>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</si>
  <si>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</si>
  <si>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</si>
  <si>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</si>
  <si>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</si>
  <si>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</si>
  <si>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</si>
  <si>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</si>
  <si>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</si>
  <si>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</si>
  <si>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</si>
  <si>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</si>
  <si>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</si>
  <si>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</si>
  <si>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</si>
  <si>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</si>
  <si>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</si>
  <si>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</si>
  <si>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</si>
  <si>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</si>
  <si>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</si>
  <si>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</si>
  <si>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</si>
  <si>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</si>
  <si>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</si>
  <si>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</si>
  <si>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</si>
  <si>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</si>
  <si>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</si>
  <si>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</si>
  <si>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</si>
  <si>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</si>
  <si>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</si>
  <si>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</si>
  <si>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</si>
  <si>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</si>
  <si>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</si>
  <si>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</si>
  <si>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</si>
  <si>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</si>
  <si>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</si>
  <si>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</si>
  <si>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</si>
  <si>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</si>
  <si>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</si>
  <si>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</si>
  <si>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</si>
  <si>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</si>
  <si>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</si>
  <si>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</si>
  <si>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</si>
  <si>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</si>
  <si>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</si>
  <si>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</si>
  <si>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</si>
  <si>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</si>
  <si>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</si>
  <si>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</si>
  <si>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</si>
  <si>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</si>
  <si>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</si>
  <si>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</si>
  <si>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</si>
  <si>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</si>
  <si>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</si>
  <si>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</si>
  <si>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</si>
  <si>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</si>
  <si>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</si>
  <si>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</si>
  <si>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</si>
  <si>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</si>
  <si>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</si>
  <si>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</si>
  <si>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</si>
  <si>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</si>
  <si>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</si>
  <si>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</si>
  <si>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</si>
  <si>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</si>
  <si>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</si>
  <si>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</si>
  <si>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</si>
  <si>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</si>
  <si>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</si>
  <si>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</si>
  <si>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</si>
  <si>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</si>
  <si>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</si>
  <si>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</si>
  <si>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</si>
  <si>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</si>
  <si>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</si>
  <si>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</si>
  <si>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</si>
  <si>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</si>
  <si>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</si>
  <si>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</si>
  <si>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</si>
  <si>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</si>
  <si>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</si>
  <si>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</si>
  <si>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</si>
  <si>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</si>
  <si>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</si>
  <si>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</si>
  <si>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</si>
  <si>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</si>
  <si>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</si>
  <si>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</si>
  <si>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</si>
  <si>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</si>
  <si>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</si>
  <si>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</si>
  <si>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</si>
  <si>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</si>
  <si>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</si>
  <si>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</si>
  <si>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</si>
  <si>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</si>
  <si>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</si>
  <si>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</si>
  <si>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</si>
  <si>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</si>
  <si>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</si>
  <si>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</si>
  <si>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</si>
  <si>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</si>
  <si>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</si>
  <si>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</si>
  <si>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</si>
  <si>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</si>
  <si>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</si>
  <si>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</si>
  <si>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</si>
  <si>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</si>
  <si>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</si>
  <si>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</si>
  <si>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</si>
  <si>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</si>
  <si>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</si>
  <si>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</si>
  <si>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</si>
  <si>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</si>
  <si>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</si>
  <si>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</si>
  <si>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</si>
  <si>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</si>
  <si>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</si>
  <si>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</si>
  <si>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</si>
  <si>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</si>
  <si>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</si>
  <si>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</si>
  <si>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</si>
  <si>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</si>
  <si>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</si>
  <si>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</si>
  <si>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</si>
  <si>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</si>
  <si>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</si>
  <si>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</si>
  <si>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</si>
  <si>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</si>
  <si>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</si>
  <si>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</si>
  <si>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</si>
  <si>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</si>
  <si>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</si>
  <si>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</si>
  <si>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</si>
  <si>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</si>
  <si>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</si>
  <si>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</si>
  <si>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</si>
  <si>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</si>
  <si>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</si>
  <si>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</si>
  <si>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</si>
  <si>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</si>
  <si>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</si>
  <si>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</si>
  <si>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</si>
  <si>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</si>
  <si>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</si>
  <si>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</si>
  <si>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</si>
  <si>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</si>
  <si>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</si>
  <si>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</si>
  <si>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</si>
  <si>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</si>
  <si>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</si>
  <si>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</si>
  <si>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</si>
  <si>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</si>
  <si>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</si>
  <si>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</si>
  <si>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</si>
  <si>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</si>
  <si>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</si>
  <si>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</si>
  <si>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</si>
  <si>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</si>
  <si>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</si>
  <si>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</si>
  <si>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</si>
  <si>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</si>
  <si>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</si>
  <si>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</si>
  <si>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</si>
  <si>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</si>
  <si>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</si>
  <si>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</si>
  <si>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</si>
  <si>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</si>
  <si>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</si>
  <si>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</si>
  <si>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</si>
  <si>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</si>
  <si>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</si>
  <si>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</si>
  <si>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</si>
  <si>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</si>
  <si>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</si>
  <si>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</si>
  <si>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</si>
  <si>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</si>
  <si>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</si>
  <si>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</si>
  <si>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</si>
  <si>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</si>
  <si>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</si>
  <si>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</si>
  <si>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</si>
  <si>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</si>
  <si>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</si>
  <si>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</si>
  <si>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</si>
  <si>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</si>
  <si>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</si>
  <si>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</si>
  <si>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</si>
  <si>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</si>
  <si>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</si>
  <si>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</si>
  <si>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</si>
  <si>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</si>
  <si>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</si>
  <si>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</si>
  <si>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</si>
  <si>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</si>
  <si>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</si>
  <si>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</si>
  <si>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</si>
  <si>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</si>
  <si>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</si>
  <si>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</si>
  <si>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</si>
  <si>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</si>
  <si>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</si>
  <si>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</si>
  <si>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</si>
  <si>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</si>
  <si>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</si>
  <si>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</si>
  <si>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</si>
  <si>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</si>
  <si>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</si>
  <si>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</si>
  <si>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</si>
  <si>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</si>
  <si>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</si>
  <si>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</si>
  <si>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</si>
  <si>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</si>
  <si>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</si>
  <si>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</si>
  <si>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</si>
  <si>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</si>
  <si>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</si>
  <si>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</si>
  <si>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</si>
  <si>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</si>
  <si>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</si>
  <si>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</si>
  <si>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</si>
  <si>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</si>
  <si>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</si>
  <si>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</si>
  <si>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</si>
  <si>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</si>
  <si>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</si>
  <si>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</si>
  <si>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</si>
  <si>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</si>
  <si>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</si>
  <si>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</si>
  <si>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</si>
  <si>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</si>
  <si>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</si>
  <si>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</si>
  <si>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</si>
  <si>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</si>
  <si>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</si>
  <si>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</si>
  <si>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</si>
  <si>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</si>
  <si>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</si>
  <si>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</si>
  <si>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</si>
  <si>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</si>
  <si>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</si>
  <si>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</si>
  <si>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</si>
  <si>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</si>
  <si>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</si>
  <si>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</si>
  <si>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</si>
  <si>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</si>
  <si>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</si>
  <si>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</si>
  <si>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</si>
  <si>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</si>
  <si>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</si>
  <si>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</si>
  <si>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</si>
  <si>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</si>
  <si>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</si>
  <si>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</si>
  <si>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</si>
  <si>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</si>
  <si>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</si>
  <si>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</si>
  <si>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</si>
  <si>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</si>
  <si>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</si>
  <si>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</si>
  <si>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</si>
  <si>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</si>
  <si>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</si>
  <si>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</si>
  <si>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</si>
  <si>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</si>
  <si>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</si>
  <si>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</si>
  <si>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</si>
  <si>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</si>
  <si>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</si>
  <si>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</si>
  <si>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</si>
  <si>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</si>
  <si>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</si>
  <si>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</si>
  <si>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</si>
  <si>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</si>
  <si>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</si>
  <si>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</si>
  <si>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</si>
  <si>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</si>
  <si>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</si>
  <si>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</si>
  <si>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</si>
  <si>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</si>
  <si>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</si>
  <si>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</si>
  <si>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</si>
  <si>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</si>
  <si>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</si>
  <si>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</si>
  <si>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</si>
  <si>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</si>
  <si>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</si>
  <si>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</si>
  <si>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</si>
  <si>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</si>
  <si>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</si>
  <si>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</si>
  <si>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</si>
  <si>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</si>
  <si>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</si>
  <si>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</si>
  <si>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</si>
  <si>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</si>
  <si>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</si>
  <si>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</si>
  <si>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</si>
  <si>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</si>
  <si>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</si>
  <si>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</si>
  <si>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</si>
  <si>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</si>
  <si>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</si>
  <si>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</si>
  <si>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</si>
  <si>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</si>
  <si>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</si>
  <si>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</si>
  <si>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</si>
  <si>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</si>
  <si>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</si>
  <si>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</si>
  <si>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</si>
  <si>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</si>
  <si>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</si>
  <si>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</si>
  <si>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</si>
  <si>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</si>
  <si>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</si>
  <si>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</si>
  <si>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</si>
  <si>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</si>
  <si>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</si>
  <si>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</si>
  <si>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</si>
  <si>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</si>
  <si>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</si>
  <si>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</si>
  <si>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</si>
  <si>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</si>
  <si>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</si>
  <si>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</si>
  <si>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</si>
  <si>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</si>
  <si>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</si>
  <si>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</si>
  <si>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</si>
  <si>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</si>
  <si>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</si>
  <si>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</si>
  <si>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</si>
  <si>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</si>
  <si>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</si>
  <si>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</si>
  <si>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</si>
  <si>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</si>
  <si>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</si>
  <si>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</si>
  <si>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</si>
  <si>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</si>
  <si>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</si>
  <si>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</si>
  <si>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</si>
  <si>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</si>
  <si>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</si>
  <si>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</si>
  <si>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</si>
  <si>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</si>
  <si>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</si>
  <si>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</si>
  <si>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</si>
  <si>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</si>
  <si>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</si>
  <si>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</si>
  <si>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</si>
  <si>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</si>
  <si>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</si>
  <si>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</si>
  <si>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</si>
  <si>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</si>
  <si>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</si>
  <si>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</si>
  <si>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</si>
  <si>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</si>
  <si>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</si>
  <si>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</si>
  <si>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</si>
  <si>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</si>
  <si>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</si>
  <si>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</si>
  <si>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</si>
  <si>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</si>
  <si>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</si>
  <si>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</si>
  <si>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</si>
  <si>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</si>
  <si>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</si>
  <si>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</si>
  <si>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</si>
  <si>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</si>
  <si>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</si>
  <si>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</si>
  <si>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</si>
  <si>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</si>
  <si>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</si>
  <si>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</si>
  <si>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</si>
  <si>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</si>
  <si>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</si>
  <si>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</si>
  <si>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</si>
  <si>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</si>
  <si>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</si>
  <si>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</si>
  <si>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</si>
  <si>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</si>
  <si>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</si>
  <si>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</si>
  <si>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</si>
  <si>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</si>
  <si>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</si>
  <si>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</si>
  <si>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</si>
  <si>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</si>
  <si>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</si>
  <si>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</si>
  <si>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</si>
  <si>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</si>
  <si>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</si>
  <si>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</si>
  <si>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</si>
  <si>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</si>
  <si>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</si>
  <si>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</si>
  <si>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</si>
  <si>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</si>
  <si>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</si>
  <si>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</si>
  <si>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</si>
  <si>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</si>
  <si>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</si>
  <si>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</si>
  <si>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</si>
  <si>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</si>
  <si>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</si>
  <si>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</si>
  <si>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</si>
  <si>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</si>
  <si>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</si>
  <si>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</si>
  <si>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</si>
  <si>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</si>
  <si>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</si>
  <si>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</si>
  <si>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</si>
  <si>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</si>
  <si>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</si>
  <si>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</si>
  <si>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</si>
  <si>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</si>
  <si>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</si>
  <si>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</si>
  <si>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</si>
  <si>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</si>
  <si>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</si>
  <si>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</si>
  <si>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</si>
  <si>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</si>
  <si>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</si>
  <si>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</si>
  <si>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</si>
  <si>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</si>
  <si>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</si>
  <si>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</si>
  <si>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</si>
  <si>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</si>
  <si>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</si>
  <si>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</si>
  <si>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</si>
  <si>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</si>
  <si>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</si>
  <si>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</si>
  <si>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</si>
  <si>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</si>
  <si>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</si>
  <si>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</si>
  <si>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</si>
  <si>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</si>
  <si>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</si>
  <si>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</si>
  <si>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</si>
  <si>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</si>
  <si>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</si>
  <si>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</si>
  <si>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</si>
  <si>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</si>
  <si>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</si>
  <si>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</si>
  <si>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</si>
  <si>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</si>
  <si>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</si>
  <si>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</si>
  <si>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</si>
  <si>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</si>
  <si>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</si>
  <si>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</si>
  <si>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</si>
  <si>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</si>
  <si>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</si>
  <si>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</si>
  <si>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</si>
  <si>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</si>
  <si>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</si>
  <si>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</si>
  <si>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</si>
  <si>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</si>
  <si>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</si>
  <si>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</si>
  <si>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</si>
  <si>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</si>
  <si>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</si>
  <si>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</si>
  <si>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</si>
  <si>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</si>
  <si>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</si>
  <si>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</si>
  <si>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</si>
  <si>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</si>
  <si>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</si>
  <si>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</si>
  <si>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</si>
  <si>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</si>
  <si>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</si>
  <si>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</si>
  <si>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</si>
  <si>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</si>
  <si>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</si>
  <si>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</si>
  <si>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</si>
  <si>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</si>
  <si>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</si>
  <si>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</si>
  <si>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</si>
  <si>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</si>
  <si>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</si>
  <si>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</si>
  <si>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</si>
  <si>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</si>
  <si>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</si>
  <si>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</si>
  <si>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</si>
  <si>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</si>
  <si>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</si>
  <si>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</si>
  <si>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</si>
  <si>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</si>
  <si>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</si>
  <si>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</si>
  <si>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</si>
  <si>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</si>
  <si>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</si>
  <si>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</si>
  <si>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</si>
  <si>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</si>
  <si>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</si>
  <si>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</si>
  <si>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</si>
  <si>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</si>
  <si>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</si>
  <si>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</si>
  <si>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</si>
  <si>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</si>
  <si>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</si>
  <si>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</si>
  <si>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</si>
  <si>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</si>
  <si>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</si>
  <si>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</si>
  <si>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</si>
  <si>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</si>
  <si>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</si>
  <si>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</si>
  <si>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</si>
  <si>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</si>
  <si>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</si>
  <si>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</si>
  <si>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</si>
  <si>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</si>
  <si>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</si>
  <si>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</si>
  <si>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</si>
  <si>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</si>
  <si>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</si>
  <si>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</si>
  <si>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</si>
  <si>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</si>
  <si>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</si>
  <si>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</si>
  <si>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</si>
  <si>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</si>
  <si>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</si>
  <si>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</si>
  <si>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</si>
  <si>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</si>
  <si>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</si>
  <si>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</si>
  <si>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</si>
  <si>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</si>
  <si>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</si>
  <si>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</si>
  <si>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</si>
  <si>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</si>
  <si>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</si>
  <si>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</si>
  <si>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</si>
  <si>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</si>
  <si>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</si>
  <si>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</si>
  <si>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</si>
  <si>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</si>
  <si>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</si>
  <si>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</si>
  <si>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</si>
  <si>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</si>
  <si>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</si>
  <si>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</si>
  <si>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</si>
  <si>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</si>
  <si>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</si>
  <si>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</si>
  <si>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</si>
  <si>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</si>
  <si>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</si>
  <si>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</si>
  <si>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</si>
  <si>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</si>
  <si>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</si>
  <si>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</si>
  <si>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</si>
  <si>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</si>
  <si>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</si>
  <si>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</si>
  <si>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</si>
  <si>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</si>
  <si>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</si>
  <si>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</si>
  <si>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</si>
  <si>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</si>
  <si>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</si>
  <si>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</si>
  <si>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</si>
  <si>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</si>
  <si>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</si>
  <si>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</si>
  <si>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</si>
  <si>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</si>
  <si>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</si>
  <si>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</si>
  <si>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</si>
  <si>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</si>
  <si>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</si>
  <si>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</si>
  <si>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</si>
  <si>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</si>
  <si>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</si>
  <si>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</si>
  <si>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</si>
  <si>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</si>
  <si>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</si>
  <si>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</si>
  <si>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</si>
  <si>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</si>
  <si>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</si>
  <si>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</si>
  <si>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</si>
  <si>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</si>
  <si>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</si>
  <si>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</si>
  <si>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</si>
  <si>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</si>
  <si>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</si>
  <si>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</si>
  <si>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</si>
  <si>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</si>
  <si>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</si>
  <si>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</si>
  <si>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</si>
  <si>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</si>
  <si>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</si>
  <si>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</si>
  <si>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</si>
  <si>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</si>
  <si>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</si>
  <si>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</si>
  <si>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</si>
  <si>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</si>
  <si>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</si>
  <si>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</si>
  <si>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</si>
  <si>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</si>
  <si>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</si>
  <si>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</si>
  <si>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</si>
  <si>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</si>
  <si>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</si>
  <si>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</si>
  <si>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</si>
  <si>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</si>
  <si>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</si>
  <si>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</si>
  <si>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</si>
  <si>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</si>
  <si>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</si>
  <si>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</si>
  <si>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</si>
  <si>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</si>
  <si>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</si>
  <si>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</si>
  <si>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</si>
  <si>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</si>
  <si>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</si>
  <si>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</si>
  <si>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</si>
  <si>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</si>
  <si>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</si>
  <si>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</si>
  <si>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</si>
  <si>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</si>
  <si>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</si>
  <si>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</si>
  <si>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</si>
  <si>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</si>
  <si>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</si>
  <si>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</si>
  <si>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</si>
  <si>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</si>
  <si>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</si>
  <si>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</si>
  <si>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</si>
  <si>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</si>
  <si>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</si>
  <si>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</si>
  <si>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</si>
  <si>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</si>
  <si>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</si>
  <si>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</si>
  <si>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</si>
  <si>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</si>
  <si>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</si>
  <si>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</si>
  <si>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</si>
  <si>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</si>
  <si>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</si>
  <si>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</si>
  <si>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</si>
  <si>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</si>
  <si>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</si>
  <si>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</si>
  <si>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</si>
  <si>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</si>
  <si>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</si>
  <si>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</si>
  <si>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</si>
  <si>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</si>
  <si>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</si>
  <si>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</si>
  <si>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</si>
  <si>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</si>
  <si>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</si>
  <si>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</si>
  <si>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</si>
  <si>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</si>
  <si>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</si>
  <si>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</si>
  <si>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</si>
  <si>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</si>
  <si>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</si>
  <si>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</si>
  <si>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</si>
  <si>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</si>
  <si>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</si>
  <si>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</si>
  <si>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</si>
  <si>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</si>
  <si>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</si>
  <si>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</si>
  <si>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</si>
  <si>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</si>
  <si>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</si>
  <si>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</si>
  <si>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</si>
  <si>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</si>
  <si>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</si>
  <si>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</si>
  <si>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</si>
  <si>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</si>
  <si>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</si>
  <si>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</si>
  <si>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</si>
  <si>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</si>
  <si>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</si>
  <si>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</si>
  <si>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</si>
  <si>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</si>
  <si>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</si>
  <si>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</si>
  <si>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</si>
  <si>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</si>
  <si>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</si>
  <si>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</si>
  <si>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</si>
  <si>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</si>
  <si>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</si>
  <si>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</si>
  <si>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</si>
  <si>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</si>
  <si>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</si>
  <si>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</si>
  <si>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</si>
  <si>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</si>
  <si>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</si>
  <si>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</si>
  <si>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</si>
  <si>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</si>
  <si>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</si>
  <si>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</si>
  <si>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</si>
  <si>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</si>
  <si>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</si>
  <si>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</si>
  <si>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</si>
  <si>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</si>
  <si>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</si>
  <si>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</si>
  <si>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</si>
  <si>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</si>
  <si>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</si>
  <si>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</si>
  <si>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</si>
  <si>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</si>
  <si>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</si>
  <si>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</si>
  <si>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</si>
  <si>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</si>
  <si>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</si>
  <si>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</si>
  <si>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</si>
  <si>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</si>
  <si>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</si>
  <si>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</si>
  <si>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</si>
  <si>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</si>
  <si>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</si>
  <si>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</si>
  <si>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</si>
  <si>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</si>
  <si>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</si>
  <si>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</si>
  <si>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</si>
  <si>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</si>
  <si>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</si>
  <si>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</si>
  <si>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</si>
  <si>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</si>
  <si>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</si>
  <si>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</si>
  <si>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</si>
  <si>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</si>
  <si>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</si>
  <si>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</si>
  <si>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</si>
  <si>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</si>
  <si>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</si>
  <si>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</si>
  <si>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</si>
  <si>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</si>
  <si>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</si>
  <si>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</si>
  <si>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</si>
  <si>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</si>
  <si>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</si>
  <si>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</si>
  <si>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</si>
  <si>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</si>
  <si>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</si>
  <si>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</si>
  <si>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</si>
  <si>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</si>
  <si>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</si>
  <si>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</si>
  <si>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</si>
  <si>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</si>
  <si>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</si>
  <si>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</si>
  <si>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</si>
  <si>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</si>
  <si>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</si>
  <si>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</si>
  <si>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</si>
  <si>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</si>
  <si>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</si>
  <si>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</si>
  <si>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</si>
  <si>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</si>
  <si>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</si>
  <si>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</si>
  <si>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</si>
  <si>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</si>
  <si>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</si>
  <si>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</si>
  <si>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</si>
  <si>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</si>
  <si>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</si>
  <si>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</si>
  <si>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</si>
  <si>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</si>
  <si>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</si>
  <si>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</si>
  <si>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</si>
  <si>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</si>
  <si>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</si>
  <si>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</si>
  <si>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</si>
  <si>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</si>
  <si>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</si>
  <si>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</si>
  <si>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</si>
  <si>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</si>
  <si>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</si>
  <si>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</si>
  <si>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</si>
  <si>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</si>
  <si>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</si>
  <si>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</si>
  <si>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</si>
  <si>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</si>
  <si>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</si>
  <si>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</si>
  <si>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</si>
  <si>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</si>
  <si>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</si>
  <si>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</si>
  <si>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</si>
  <si>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</si>
  <si>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</si>
  <si>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</si>
  <si>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</si>
  <si>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</si>
  <si>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</si>
  <si>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</si>
  <si>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</si>
  <si>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</si>
  <si>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</si>
  <si>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</si>
  <si>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</si>
  <si>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</si>
  <si>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</si>
  <si>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</si>
  <si>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</si>
  <si>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</si>
  <si>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</si>
  <si>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</si>
  <si>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</si>
  <si>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</si>
  <si>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</si>
  <si>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</si>
  <si>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</si>
  <si>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</si>
  <si>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</si>
  <si>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</si>
  <si>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</si>
  <si>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</si>
  <si>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</si>
  <si>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</si>
  <si>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</si>
  <si>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</si>
  <si>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</si>
  <si>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</si>
  <si>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</si>
  <si>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</si>
  <si>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</si>
  <si>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</si>
  <si>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</si>
  <si>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</si>
  <si>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</si>
  <si>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</si>
  <si>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</si>
  <si>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</si>
  <si>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</si>
  <si>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</si>
  <si>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</si>
  <si>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</si>
  <si>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</si>
  <si>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</si>
  <si>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</si>
  <si>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</si>
  <si>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</si>
  <si>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</si>
  <si>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</si>
  <si>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</si>
  <si>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</si>
  <si>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</si>
  <si>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</si>
  <si>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</si>
  <si>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</si>
  <si>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</si>
  <si>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</si>
  <si>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</si>
  <si>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</si>
  <si>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</si>
  <si>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</si>
  <si>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</si>
  <si>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</si>
  <si>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</si>
  <si>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</si>
  <si>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</si>
  <si>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</si>
  <si>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</si>
  <si>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</si>
  <si>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</si>
  <si>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</si>
  <si>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</si>
  <si>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</si>
  <si>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</si>
  <si>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</si>
  <si>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</si>
  <si>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</si>
  <si>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</si>
  <si>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</si>
  <si>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</si>
  <si>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</si>
  <si>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</si>
  <si>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</si>
  <si>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</si>
  <si>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</si>
  <si>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</si>
  <si>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</si>
  <si>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</si>
  <si>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</si>
  <si>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</si>
  <si>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</si>
  <si>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</si>
  <si>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</si>
  <si>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</si>
  <si>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</si>
  <si>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</si>
  <si>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</si>
  <si>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</si>
  <si>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</si>
  <si>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</si>
  <si>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</si>
  <si>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</si>
  <si>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</si>
  <si>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</si>
  <si>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</si>
  <si>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</si>
  <si>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</si>
  <si>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</si>
  <si>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</si>
  <si>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</si>
  <si>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</si>
  <si>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</si>
  <si>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</si>
  <si>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</si>
  <si>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</si>
  <si>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</si>
  <si>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</si>
  <si>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</si>
  <si>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</si>
  <si>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</si>
  <si>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</si>
  <si>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</si>
  <si>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</si>
  <si>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</si>
  <si>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</si>
  <si>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</si>
  <si>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</si>
  <si>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</si>
  <si>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</si>
  <si>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</si>
  <si>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</si>
  <si>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</si>
  <si>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</si>
  <si>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</si>
  <si>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</si>
  <si>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</si>
  <si>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</si>
  <si>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</si>
  <si>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</si>
  <si>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</si>
  <si>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</si>
  <si>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</si>
  <si>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</si>
  <si>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</si>
  <si>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</si>
  <si>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</si>
  <si>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</si>
  <si>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</si>
  <si>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</si>
  <si>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</si>
  <si>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</si>
  <si>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</si>
  <si>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</si>
  <si>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</si>
  <si>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</si>
  <si>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</si>
  <si>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</si>
  <si>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</si>
  <si>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</si>
  <si>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</si>
  <si>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</si>
  <si>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</si>
  <si>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</si>
  <si>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</si>
  <si>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</si>
  <si>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</si>
  <si>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</si>
  <si>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</si>
  <si>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</si>
  <si>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</si>
  <si>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</si>
  <si>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</si>
  <si>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</si>
  <si>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</si>
  <si>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</si>
  <si>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</si>
  <si>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</si>
  <si>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</si>
  <si>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</si>
  <si>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</si>
  <si>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</si>
  <si>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</si>
  <si>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</si>
  <si>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</si>
  <si>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</si>
  <si>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</si>
  <si>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</si>
  <si>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</si>
  <si>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</si>
  <si>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</si>
  <si>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</si>
  <si>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</si>
  <si>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</si>
  <si>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</si>
  <si>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</si>
  <si>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</si>
  <si>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</si>
  <si>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</si>
  <si>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</si>
  <si>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</si>
  <si>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</si>
  <si>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</si>
  <si>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</si>
  <si>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</si>
  <si>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</si>
  <si>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</si>
  <si>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</si>
  <si>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</si>
  <si>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</si>
  <si>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</si>
  <si>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</si>
  <si>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</si>
  <si>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</si>
  <si>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</si>
  <si>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</si>
  <si>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</si>
  <si>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</si>
  <si>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</si>
  <si>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</si>
  <si>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</si>
  <si>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</si>
  <si>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</si>
  <si>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</si>
  <si>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</si>
  <si>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</si>
  <si>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</si>
  <si>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</si>
  <si>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</si>
  <si>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</si>
  <si>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</si>
  <si>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</si>
  <si>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</si>
  <si>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</si>
  <si>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</si>
  <si>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</si>
  <si>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</si>
  <si>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</si>
  <si>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</si>
  <si>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</si>
  <si>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</si>
  <si>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</si>
  <si>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</si>
  <si>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</si>
  <si>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</si>
  <si>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</si>
  <si>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</si>
  <si>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</si>
  <si>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</si>
  <si>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</si>
  <si>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</si>
  <si>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</si>
  <si>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</si>
  <si>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</si>
  <si>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</si>
  <si>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</si>
  <si>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</si>
  <si>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</si>
  <si>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</si>
  <si>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</si>
  <si>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</si>
  <si>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</si>
  <si>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</si>
  <si>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</si>
  <si>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</si>
  <si>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</si>
  <si>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</si>
  <si>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</si>
  <si>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</si>
  <si>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</si>
  <si>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</si>
  <si>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</si>
  <si>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</si>
  <si>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</si>
  <si>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</si>
  <si>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</si>
  <si>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</si>
  <si>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</si>
  <si>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</si>
  <si>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</si>
  <si>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</si>
  <si>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</si>
  <si>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</si>
  <si>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</si>
  <si>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</si>
  <si>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</si>
  <si>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</si>
  <si>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</si>
  <si>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</si>
  <si>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</si>
  <si>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</si>
  <si>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</si>
  <si>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</si>
  <si>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</si>
  <si>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</si>
  <si>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</si>
  <si>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</si>
  <si>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</si>
  <si>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</si>
  <si>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</si>
  <si>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</si>
  <si>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</si>
  <si>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</si>
  <si>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</si>
  <si>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</si>
  <si>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</si>
  <si>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</si>
  <si>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</si>
  <si>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</si>
  <si>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</si>
  <si>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</si>
  <si>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</si>
  <si>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</si>
  <si>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</si>
  <si>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</si>
  <si>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</si>
  <si>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</si>
  <si>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</si>
  <si>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</si>
  <si>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</si>
  <si>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</si>
  <si>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</si>
  <si>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</si>
  <si>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</si>
  <si>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</si>
  <si>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</si>
  <si>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</si>
  <si>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</si>
  <si>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</si>
  <si>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</si>
  <si>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</si>
  <si>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</si>
  <si>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</si>
  <si>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</si>
  <si>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</si>
  <si>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</si>
  <si>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</si>
  <si>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</si>
  <si>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</si>
  <si>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</si>
  <si>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</si>
  <si>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</si>
  <si>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</si>
  <si>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</si>
  <si>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</si>
  <si>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</si>
  <si>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</si>
  <si>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</si>
  <si>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</si>
  <si>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</si>
  <si>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</si>
  <si>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</si>
  <si>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</si>
  <si>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</si>
  <si>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</si>
  <si>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</si>
  <si>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</si>
  <si>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</si>
  <si>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</si>
  <si>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</si>
  <si>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</si>
  <si>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</si>
  <si>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</si>
  <si>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</si>
  <si>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</si>
  <si>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</si>
  <si>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</si>
  <si>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</si>
  <si>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</si>
  <si>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</si>
  <si>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</si>
  <si>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</si>
  <si>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</si>
  <si>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</si>
  <si>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</si>
  <si>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</si>
  <si>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</si>
  <si>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</si>
  <si>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</si>
  <si>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</si>
  <si>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</si>
  <si>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</si>
  <si>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</si>
  <si>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</si>
  <si>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</si>
  <si>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</si>
  <si>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</si>
  <si>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</si>
  <si>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</si>
  <si>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</si>
  <si>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</si>
  <si>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</si>
  <si>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</si>
  <si>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</si>
  <si>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</si>
  <si>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</si>
  <si>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</si>
  <si>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</si>
  <si>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</si>
  <si>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</si>
  <si>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</si>
  <si>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</si>
  <si>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</si>
  <si>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</si>
  <si>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</si>
  <si>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</si>
  <si>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</si>
  <si>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</si>
  <si>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</si>
  <si>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</si>
  <si>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</si>
  <si>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</si>
  <si>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</si>
  <si>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</si>
  <si>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</si>
  <si>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</si>
  <si>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</si>
  <si>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</si>
  <si>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</si>
  <si>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</si>
  <si>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</si>
  <si>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</si>
  <si>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</si>
  <si>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</si>
  <si>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</si>
  <si>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</si>
  <si>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</si>
  <si>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</si>
  <si>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</si>
  <si>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</si>
  <si>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</si>
  <si>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</si>
  <si>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</si>
  <si>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</si>
  <si>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</si>
  <si>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</si>
  <si>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</si>
  <si>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</si>
  <si>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</si>
  <si>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</si>
  <si>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</si>
  <si>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</si>
  <si>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</si>
  <si>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</si>
  <si>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</si>
  <si>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</si>
  <si>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</si>
  <si>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</si>
  <si>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</si>
  <si>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</si>
  <si>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</si>
  <si>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</si>
  <si>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</si>
  <si>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</si>
  <si>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</si>
  <si>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</si>
  <si>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</si>
  <si>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</si>
  <si>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</si>
  <si>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</si>
  <si>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</si>
  <si>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</si>
  <si>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</si>
  <si>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</si>
  <si>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</si>
  <si>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</si>
  <si>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</si>
  <si>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</si>
  <si>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</si>
  <si>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</si>
  <si>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</si>
  <si>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</si>
  <si>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</si>
  <si>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</si>
  <si>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</si>
  <si>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</si>
  <si>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</si>
  <si>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</si>
  <si>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</si>
  <si>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</si>
  <si>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</si>
  <si>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</si>
  <si>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</si>
  <si>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</si>
  <si>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</si>
  <si>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</si>
  <si>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</si>
  <si>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</si>
  <si>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</si>
  <si>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</si>
  <si>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</si>
  <si>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</si>
  <si>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</si>
  <si>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</si>
  <si>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</si>
  <si>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</si>
  <si>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</si>
  <si>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</si>
  <si>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</si>
  <si>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</si>
  <si>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</si>
  <si>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</si>
  <si>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</si>
  <si>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</si>
  <si>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</si>
  <si>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</si>
  <si>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</si>
  <si>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</si>
  <si>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</si>
  <si>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</si>
  <si>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</si>
  <si>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</si>
  <si>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</si>
  <si>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</si>
  <si>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</si>
  <si>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</si>
  <si>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</si>
  <si>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</si>
  <si>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</si>
  <si>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</si>
  <si>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</si>
  <si>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</si>
  <si>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</si>
  <si>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</si>
  <si>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</si>
  <si>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</si>
  <si>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</si>
  <si>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</si>
  <si>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</si>
  <si>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</si>
  <si>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</si>
  <si>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</si>
  <si>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</si>
  <si>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</si>
  <si>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</si>
  <si>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</si>
  <si>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</si>
  <si>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</si>
  <si>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</si>
  <si>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</si>
  <si>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</si>
  <si>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</si>
  <si>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</si>
  <si>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</si>
  <si>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</si>
  <si>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</si>
  <si>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</si>
  <si>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</si>
  <si>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</si>
  <si>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</si>
  <si>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</si>
  <si>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</si>
  <si>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</si>
  <si>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</si>
  <si>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</si>
  <si>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</si>
  <si>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</si>
  <si>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</si>
  <si>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</si>
  <si>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</si>
  <si>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</si>
  <si>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</si>
  <si>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</si>
  <si>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</si>
  <si>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</si>
  <si>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</si>
  <si>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</si>
  <si>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</si>
  <si>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</si>
  <si>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</si>
  <si>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</si>
  <si>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</si>
  <si>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</si>
  <si>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</si>
  <si>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</si>
  <si>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</si>
  <si>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</si>
  <si>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</si>
  <si>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</si>
  <si>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</si>
  <si>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</si>
  <si>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</si>
  <si>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</si>
  <si>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</si>
  <si>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</si>
  <si>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</si>
  <si>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</si>
  <si>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</si>
  <si>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</si>
  <si>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</si>
  <si>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</si>
  <si>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</si>
  <si>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</si>
  <si>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</si>
  <si>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</si>
  <si>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</si>
  <si>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</si>
  <si>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</si>
  <si>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</si>
  <si>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</si>
  <si>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</si>
  <si>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</si>
  <si>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</si>
  <si>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</si>
  <si>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</si>
  <si>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</si>
  <si>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</si>
  <si>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</si>
  <si>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</si>
  <si>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</si>
  <si>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</si>
  <si>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</si>
  <si>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</si>
  <si>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</si>
  <si>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</si>
  <si>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</si>
  <si>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</si>
  <si>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</si>
  <si>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</si>
  <si>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</si>
  <si>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</si>
  <si>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</si>
  <si>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</si>
  <si>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</si>
  <si>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</si>
  <si>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</si>
  <si>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</si>
  <si>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</si>
  <si>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</si>
  <si>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</si>
  <si>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</si>
  <si>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</si>
  <si>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</si>
  <si>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</si>
  <si>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</si>
  <si>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</si>
  <si>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</si>
  <si>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</si>
  <si>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</si>
  <si>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</si>
  <si>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</si>
  <si>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</si>
  <si>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</si>
  <si>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</si>
  <si>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</si>
  <si>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</si>
  <si>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</si>
  <si>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</si>
  <si>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</si>
  <si>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</si>
  <si>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</si>
  <si>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</si>
  <si>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</si>
  <si>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</si>
  <si>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</si>
  <si>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</si>
  <si>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</si>
  <si>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</si>
  <si>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</si>
  <si>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</si>
  <si>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</si>
  <si>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</si>
  <si>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</si>
  <si>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</si>
  <si>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</si>
  <si>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</si>
  <si>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</si>
  <si>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</si>
  <si>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</si>
  <si>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</si>
  <si>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</si>
  <si>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</si>
  <si>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</si>
  <si>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</si>
  <si>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</si>
  <si>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</si>
  <si>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</si>
  <si>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</si>
  <si>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</si>
  <si>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</si>
  <si>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</si>
  <si>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</si>
  <si>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</si>
  <si>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</si>
  <si>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</si>
  <si>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</si>
  <si>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</si>
  <si>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</si>
  <si>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</si>
  <si>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</si>
  <si>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</si>
  <si>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</si>
  <si>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</si>
  <si>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</si>
  <si>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</si>
  <si>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</si>
  <si>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</si>
  <si>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</si>
  <si>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</si>
  <si>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</si>
  <si>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</si>
  <si>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</si>
  <si>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</si>
  <si>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</si>
  <si>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</si>
  <si>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</si>
  <si>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</si>
  <si>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</si>
  <si>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</si>
  <si>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</si>
  <si>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</si>
  <si>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</si>
  <si>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</si>
  <si>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</si>
  <si>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</si>
  <si>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</si>
  <si>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</si>
  <si>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</si>
  <si>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</si>
  <si>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</si>
  <si>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</si>
  <si>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</si>
  <si>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</si>
  <si>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</si>
  <si>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</si>
  <si>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</si>
  <si>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</si>
  <si>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</si>
  <si>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</si>
  <si>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</si>
  <si>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</si>
  <si>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</si>
  <si>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</si>
  <si>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</si>
  <si>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</si>
  <si>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</si>
  <si>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</si>
  <si>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</si>
  <si>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</si>
  <si>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</si>
  <si>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</si>
  <si>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</si>
  <si>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</si>
  <si>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</si>
  <si>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</si>
  <si>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</si>
  <si>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</si>
  <si>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</si>
  <si>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</si>
  <si>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</si>
  <si>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</si>
  <si>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</si>
  <si>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</si>
  <si>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</si>
  <si>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</si>
  <si>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</si>
  <si>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</si>
  <si>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</si>
  <si>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</si>
  <si>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</si>
  <si>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</si>
  <si>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</si>
  <si>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</si>
  <si>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</si>
  <si>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</si>
  <si>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</si>
  <si>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</si>
  <si>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</si>
  <si>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</si>
  <si>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</si>
  <si>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</si>
  <si>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</si>
  <si>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</si>
  <si>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</si>
  <si>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</si>
  <si>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</si>
  <si>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</si>
  <si>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</si>
  <si>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</si>
  <si>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</si>
  <si>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</si>
  <si>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</si>
  <si>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</si>
  <si>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</si>
  <si>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</si>
  <si>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</si>
  <si>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</si>
  <si>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</si>
  <si>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</si>
  <si>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</si>
  <si>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</si>
  <si>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</si>
  <si>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</si>
  <si>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</si>
  <si>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</si>
  <si>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</si>
  <si>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</si>
  <si>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</si>
  <si>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</si>
  <si>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</si>
  <si>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</si>
  <si>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</si>
  <si>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</si>
  <si>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</si>
  <si>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</si>
  <si>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</si>
  <si>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</si>
  <si>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</si>
  <si>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</si>
  <si>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</si>
  <si>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</si>
  <si>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</si>
  <si>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</si>
  <si>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</si>
  <si>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</si>
  <si>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</si>
  <si>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</si>
  <si>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</si>
  <si>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</si>
  <si>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</si>
  <si>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</si>
  <si>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</si>
  <si>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</si>
  <si>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</si>
  <si>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</si>
  <si>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</si>
  <si>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</si>
  <si>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</si>
  <si>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</si>
  <si>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</si>
  <si>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</si>
  <si>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</si>
  <si>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</si>
  <si>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</si>
  <si>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</si>
  <si>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</si>
  <si>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</si>
  <si>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</si>
  <si>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</si>
  <si>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</si>
  <si>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</si>
  <si>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</si>
  <si>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</si>
  <si>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</si>
  <si>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</si>
  <si>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</si>
  <si>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</si>
  <si>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</si>
  <si>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</si>
  <si>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</si>
  <si>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</si>
  <si>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</si>
  <si>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</si>
  <si>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</si>
  <si>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</si>
  <si>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</si>
  <si>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</si>
  <si>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</si>
  <si>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</si>
  <si>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</si>
  <si>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</si>
  <si>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</si>
  <si>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</si>
  <si>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</si>
  <si>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</si>
  <si>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</si>
  <si>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</si>
  <si>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</si>
  <si>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</si>
  <si>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</si>
  <si>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</si>
  <si>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</si>
  <si>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</si>
  <si>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</si>
  <si>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</si>
  <si>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</si>
  <si>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</si>
  <si>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</si>
  <si>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</si>
  <si>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</si>
  <si>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</si>
  <si>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</si>
  <si>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</si>
  <si>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</si>
  <si>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</si>
  <si>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</si>
  <si>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</si>
  <si>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</si>
  <si>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</si>
  <si>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</si>
  <si>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</si>
  <si>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</si>
  <si>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</si>
  <si>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</si>
  <si>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</si>
  <si>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</si>
  <si>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</si>
  <si>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</si>
  <si>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</si>
  <si>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</si>
  <si>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</si>
  <si>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</si>
  <si>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</si>
  <si>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</si>
  <si>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</si>
  <si>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</si>
  <si>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</si>
  <si>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</si>
  <si>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</si>
  <si>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</si>
  <si>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</si>
  <si>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</si>
  <si>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</si>
  <si>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</si>
  <si>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</si>
  <si>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</si>
  <si>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</si>
  <si>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</si>
  <si>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</si>
  <si>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</si>
  <si>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</si>
  <si>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</si>
  <si>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</si>
  <si>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</si>
  <si>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</si>
  <si>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</si>
  <si>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</si>
  <si>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</si>
  <si>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</si>
  <si>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</si>
  <si>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</si>
  <si>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</si>
  <si>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</si>
  <si>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</si>
  <si>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</si>
  <si>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</si>
  <si>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</si>
  <si>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</si>
  <si>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</si>
  <si>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</si>
  <si>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</si>
  <si>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</si>
  <si>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</si>
  <si>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</si>
  <si>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</si>
  <si>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</si>
  <si>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</si>
  <si>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</si>
  <si>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</si>
  <si>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</si>
  <si>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</si>
  <si>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</si>
  <si>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</si>
  <si>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</si>
  <si>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</si>
  <si>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</si>
  <si>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</si>
  <si>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</si>
  <si>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</si>
  <si>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</si>
  <si>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</si>
  <si>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</si>
  <si>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</si>
  <si>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</si>
  <si>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</si>
  <si>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</si>
  <si>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</si>
  <si>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</si>
  <si>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</si>
  <si>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</si>
  <si>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</si>
  <si>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</si>
  <si>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</si>
  <si>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</si>
  <si>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</si>
  <si>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</si>
  <si>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</si>
  <si>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</si>
  <si>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</si>
  <si>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</si>
  <si>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</si>
  <si>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</si>
  <si>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</si>
  <si>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</si>
  <si>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</si>
  <si>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</si>
  <si>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</si>
  <si>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</si>
  <si>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</si>
  <si>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</si>
  <si>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</si>
  <si>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</si>
  <si>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</si>
  <si>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</si>
  <si>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</si>
  <si>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</si>
  <si>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</si>
  <si>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</si>
  <si>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</si>
  <si>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</si>
  <si>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</si>
  <si>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</si>
  <si>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</si>
  <si>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</si>
  <si>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</si>
  <si>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</si>
  <si>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</si>
  <si>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</si>
  <si>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</si>
  <si>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</si>
  <si>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</si>
  <si>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</si>
  <si>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</si>
  <si>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</si>
  <si>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</si>
  <si>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</si>
  <si>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</si>
  <si>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</si>
  <si>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</si>
  <si>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</si>
  <si>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</si>
  <si>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</si>
  <si>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</si>
  <si>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</si>
  <si>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</si>
  <si>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</si>
  <si>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</si>
  <si>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</si>
  <si>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</si>
  <si>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</si>
  <si>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</si>
  <si>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</si>
  <si>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</si>
  <si>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</si>
  <si>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</si>
  <si>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</si>
  <si>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</si>
  <si>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</si>
  <si>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</si>
  <si>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</si>
  <si>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</si>
  <si>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</si>
  <si>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</si>
  <si>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</si>
  <si>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</si>
  <si>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</si>
  <si>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</si>
  <si>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</si>
  <si>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</si>
  <si>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</si>
  <si>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</si>
  <si>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</si>
  <si>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</si>
  <si>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</si>
  <si>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</si>
  <si>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</si>
  <si>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</si>
  <si>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</si>
  <si>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</si>
  <si>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</si>
  <si>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</si>
  <si>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</si>
  <si>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</si>
  <si>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</si>
  <si>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</si>
  <si>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</si>
  <si>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</si>
  <si>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</si>
  <si>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</si>
  <si>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</si>
  <si>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</si>
  <si>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</si>
  <si>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</si>
  <si>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</si>
  <si>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</si>
  <si>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</si>
  <si>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</si>
  <si>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</si>
  <si>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</si>
  <si>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</si>
  <si>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</si>
  <si>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</si>
  <si>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</si>
  <si>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</si>
  <si>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</si>
  <si>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</si>
  <si>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</si>
  <si>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</si>
  <si>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</si>
  <si>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</si>
  <si>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</si>
  <si>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</si>
  <si>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</si>
  <si>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</si>
  <si>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</si>
  <si>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</si>
  <si>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</si>
  <si>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</si>
  <si>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</si>
  <si>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</si>
  <si>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</si>
  <si>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</si>
  <si>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</si>
  <si>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</si>
  <si>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</si>
  <si>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</si>
  <si>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</si>
  <si>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</si>
  <si>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</si>
  <si>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</si>
  <si>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</si>
  <si>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</si>
  <si>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</si>
  <si>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</si>
  <si>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</si>
  <si>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</si>
  <si>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</si>
  <si>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</si>
  <si>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</si>
  <si>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</si>
  <si>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</si>
  <si>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</si>
  <si>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</si>
  <si>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</si>
  <si>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</si>
  <si>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</si>
  <si>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</si>
  <si>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</si>
  <si>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</si>
  <si>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</si>
  <si>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</si>
  <si>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</si>
  <si>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</si>
  <si>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</si>
  <si>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</si>
  <si>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</si>
  <si>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</si>
  <si>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</si>
  <si>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</si>
  <si>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</si>
  <si>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</si>
  <si>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</si>
  <si>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</si>
  <si>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</si>
  <si>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</si>
  <si>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</si>
  <si>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</si>
  <si>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</si>
  <si>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</si>
  <si>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</si>
  <si>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</si>
  <si>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</si>
  <si>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</si>
  <si>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</si>
  <si>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</si>
  <si>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</si>
  <si>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</si>
  <si>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</si>
  <si>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</si>
  <si>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</si>
  <si>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</si>
  <si>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</si>
  <si>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</si>
  <si>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</si>
  <si>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</si>
  <si>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</si>
  <si>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</si>
  <si>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</si>
  <si>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</si>
  <si>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</si>
  <si>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</si>
  <si>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</si>
  <si>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</si>
  <si>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</si>
  <si>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</si>
  <si>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</si>
  <si>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</si>
  <si>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</si>
  <si>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</si>
  <si>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</si>
  <si>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</si>
  <si>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</si>
  <si>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</si>
  <si>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</si>
  <si>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</si>
  <si>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</si>
  <si>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</si>
  <si>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</si>
  <si>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</si>
  <si>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</si>
  <si>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</si>
  <si>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</si>
  <si>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</si>
  <si>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</si>
  <si>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</si>
  <si>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</si>
  <si>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</si>
  <si>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</si>
  <si>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</si>
  <si>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</si>
  <si>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</si>
  <si>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</si>
  <si>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</si>
  <si>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</si>
  <si>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</si>
  <si>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</si>
  <si>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</si>
  <si>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</si>
  <si>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</si>
  <si>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</si>
  <si>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</si>
  <si>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</si>
  <si>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</si>
  <si>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</si>
  <si>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</si>
  <si>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</si>
  <si>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</si>
  <si>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</si>
  <si>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</si>
  <si>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</si>
  <si>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</si>
  <si>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</si>
  <si>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</si>
  <si>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</si>
  <si>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</si>
  <si>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</si>
  <si>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</si>
  <si>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</si>
  <si>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</si>
  <si>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</si>
  <si>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</si>
  <si>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</si>
  <si>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</si>
  <si>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</si>
  <si>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</si>
  <si>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</si>
  <si>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</si>
  <si>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</si>
  <si>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</si>
  <si>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</si>
  <si>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</si>
  <si>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</si>
  <si>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</si>
  <si>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</si>
  <si>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</si>
  <si>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</si>
  <si>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</si>
  <si>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</si>
  <si>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</si>
  <si>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</si>
  <si>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</si>
  <si>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</si>
  <si>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</si>
  <si>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</si>
  <si>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</si>
  <si>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</si>
  <si>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</si>
  <si>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</si>
  <si>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</si>
  <si>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</si>
  <si>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</si>
  <si>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</si>
  <si>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</si>
  <si>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</si>
  <si>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</si>
  <si>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</si>
  <si>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</si>
  <si>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</si>
  <si>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</si>
  <si>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</si>
  <si>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</si>
  <si>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</si>
  <si>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</si>
  <si>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</si>
  <si>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</si>
  <si>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</si>
  <si>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</si>
  <si>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</si>
  <si>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</si>
  <si>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</si>
  <si>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</si>
  <si>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</si>
  <si>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</si>
  <si>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</si>
  <si>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</si>
  <si>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</si>
  <si>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</si>
  <si>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</si>
  <si>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</si>
  <si>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</si>
  <si>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</si>
  <si>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</si>
  <si>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</si>
  <si>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</si>
  <si>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</si>
  <si>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</si>
  <si>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</si>
  <si>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</si>
  <si>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</si>
  <si>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</si>
  <si>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</si>
  <si>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</si>
  <si>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</si>
  <si>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</si>
  <si>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</si>
  <si>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</si>
  <si>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</si>
  <si>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</si>
  <si>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</si>
  <si>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</si>
  <si>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</si>
  <si>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</si>
  <si>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</si>
  <si>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</si>
  <si>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</si>
  <si>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</si>
  <si>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</si>
  <si>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</si>
  <si>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</si>
  <si>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</si>
  <si>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</si>
  <si>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</si>
  <si>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</si>
  <si>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</si>
  <si>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</si>
  <si>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</si>
  <si>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</si>
  <si>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</si>
  <si>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</si>
  <si>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</si>
  <si>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</si>
  <si>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</si>
  <si>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</si>
  <si>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</si>
  <si>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</si>
  <si>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</si>
  <si>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</si>
  <si>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</si>
  <si>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</si>
  <si>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</si>
  <si>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</si>
  <si>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</si>
  <si>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</si>
  <si>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</si>
  <si>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</si>
  <si>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</si>
  <si>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</si>
  <si>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</si>
  <si>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</si>
  <si>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</si>
  <si>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</si>
  <si>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</si>
  <si>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</si>
  <si>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</si>
  <si>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</si>
  <si>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</si>
  <si>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</si>
  <si>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</si>
  <si>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</si>
  <si>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</si>
  <si>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</si>
  <si>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</si>
  <si>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</si>
  <si>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</si>
  <si>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</si>
  <si>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</si>
  <si>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</si>
  <si>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</si>
  <si>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</si>
  <si>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</si>
  <si>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</si>
  <si>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</si>
  <si>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</si>
  <si>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</si>
  <si>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</si>
  <si>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</si>
  <si>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</si>
  <si>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</si>
  <si>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</si>
  <si>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</si>
  <si>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</si>
  <si>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</si>
  <si>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</si>
  <si>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</si>
  <si>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</si>
  <si>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</si>
  <si>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</si>
  <si>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</si>
  <si>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</si>
  <si>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</si>
  <si>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</si>
  <si>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</si>
  <si>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</si>
  <si>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</si>
  <si>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</si>
  <si>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</si>
  <si>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</si>
  <si>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</si>
  <si>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</si>
  <si>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</si>
  <si>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</si>
  <si>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</si>
  <si>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</si>
  <si>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</si>
  <si>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</si>
  <si>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</si>
  <si>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</si>
  <si>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</si>
  <si>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</si>
  <si>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</si>
  <si>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</si>
  <si>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</si>
  <si>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</si>
  <si>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</si>
  <si>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</si>
  <si>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</si>
  <si>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</si>
  <si>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</si>
  <si>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</si>
  <si>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</si>
  <si>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</si>
  <si>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</si>
  <si>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</si>
  <si>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</si>
  <si>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</si>
  <si>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</si>
  <si>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</si>
  <si>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</si>
  <si>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</si>
  <si>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</si>
  <si>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</si>
  <si>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</si>
  <si>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</si>
  <si>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</si>
  <si>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</si>
  <si>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</si>
  <si>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</si>
  <si>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</si>
  <si>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</si>
  <si>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</si>
  <si>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</si>
  <si>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</si>
  <si>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</si>
  <si>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</si>
  <si>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</si>
  <si>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</si>
  <si>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</si>
  <si>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</si>
  <si>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</si>
  <si>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</si>
  <si>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</si>
  <si>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</si>
  <si>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</si>
  <si>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</si>
  <si>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</si>
  <si>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</si>
  <si>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</si>
  <si>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</si>
  <si>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</si>
  <si>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</si>
  <si>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</si>
  <si>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</si>
  <si>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</si>
  <si>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</si>
  <si>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</si>
  <si>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</si>
  <si>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</si>
  <si>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</si>
  <si>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</si>
  <si>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</si>
  <si>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</si>
  <si>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</si>
  <si>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</si>
  <si>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</si>
  <si>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</si>
  <si>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</si>
  <si>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</si>
  <si>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</si>
  <si>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</si>
  <si>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</si>
  <si>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</si>
  <si>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</si>
  <si>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</si>
  <si>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</si>
  <si>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</si>
  <si>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</si>
  <si>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</si>
  <si>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</si>
  <si>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</si>
  <si>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</si>
  <si>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</si>
  <si>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</si>
  <si>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</si>
  <si>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</si>
  <si>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</si>
  <si>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</si>
  <si>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</si>
  <si>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</si>
  <si>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</si>
  <si>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</si>
  <si>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</si>
  <si>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</si>
  <si>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</si>
  <si>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</si>
  <si>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</si>
  <si>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</si>
  <si>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</si>
  <si>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</si>
  <si>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</si>
  <si>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</si>
  <si>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</si>
  <si>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</si>
  <si>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</si>
  <si>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</si>
  <si>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</si>
  <si>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</si>
  <si>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</si>
  <si>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</si>
  <si>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</si>
  <si>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</si>
  <si>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</si>
  <si>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</si>
  <si>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</si>
  <si>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</si>
  <si>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</si>
  <si>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</si>
  <si>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</si>
  <si>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</si>
  <si>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</si>
  <si>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</si>
  <si>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</si>
  <si>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</si>
  <si>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</si>
  <si>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</si>
  <si>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</si>
  <si>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</si>
  <si>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</si>
  <si>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</si>
  <si>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</si>
  <si>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</si>
  <si>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</si>
  <si>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</si>
  <si>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</si>
  <si>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</si>
  <si>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</si>
  <si>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</si>
  <si>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</si>
  <si>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</si>
  <si>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</si>
  <si>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</si>
  <si>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</si>
  <si>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</si>
  <si>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</si>
  <si>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</si>
  <si>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</si>
  <si>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</si>
  <si>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</si>
  <si>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</si>
  <si>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</si>
  <si>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</si>
  <si>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</si>
  <si>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</si>
  <si>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</si>
  <si>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</si>
  <si>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</si>
  <si>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</si>
  <si>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</si>
  <si>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</si>
  <si>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</si>
  <si>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</si>
  <si>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</si>
  <si>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</si>
  <si>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</si>
  <si>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</si>
  <si>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</si>
  <si>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</si>
  <si>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</si>
  <si>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</si>
  <si>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</si>
  <si>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</si>
  <si>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</si>
  <si>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</si>
  <si>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</si>
  <si>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</si>
  <si>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</si>
  <si>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</si>
  <si>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</si>
  <si>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</si>
  <si>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</si>
  <si>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</si>
  <si>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</si>
  <si>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</si>
  <si>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</si>
  <si>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</si>
  <si>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</si>
  <si>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</si>
  <si>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</si>
  <si>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</si>
  <si>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</si>
  <si>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</si>
  <si>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</si>
  <si>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</si>
  <si>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</si>
  <si>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</si>
  <si>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</si>
  <si>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</si>
  <si>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</si>
  <si>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</si>
  <si>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</si>
  <si>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</si>
  <si>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</si>
  <si>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</si>
  <si>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</si>
  <si>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</si>
  <si>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</si>
  <si>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</si>
  <si>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</si>
  <si>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</si>
  <si>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</si>
  <si>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</si>
  <si>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</si>
  <si>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</si>
  <si>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</si>
  <si>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</si>
  <si>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</si>
  <si>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</si>
  <si>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</si>
  <si>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</si>
  <si>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</si>
  <si>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</si>
  <si>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</si>
  <si>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</si>
  <si>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</si>
  <si>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</si>
  <si>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</si>
  <si>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</si>
  <si>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</si>
  <si>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</si>
  <si>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</si>
  <si>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</si>
  <si>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</si>
  <si>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</si>
  <si>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</si>
  <si>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</si>
  <si>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</si>
  <si>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</si>
  <si>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</si>
  <si>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</si>
  <si>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</si>
  <si>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</si>
  <si>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</si>
  <si>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</si>
  <si>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</si>
  <si>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</si>
  <si>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</si>
  <si>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</si>
  <si>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</si>
  <si>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</si>
  <si>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</si>
  <si>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</si>
  <si>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</si>
  <si>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</si>
  <si>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</si>
  <si>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</si>
  <si>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</si>
  <si>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</si>
  <si>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</si>
  <si>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</si>
  <si>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</si>
  <si>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</si>
  <si>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</si>
  <si>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</si>
  <si>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</si>
  <si>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</si>
  <si>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</si>
  <si>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</si>
  <si>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</si>
  <si>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</si>
  <si>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</si>
  <si>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</si>
  <si>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</si>
  <si>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</si>
  <si>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</si>
  <si>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</si>
  <si>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</si>
  <si>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</si>
  <si>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</si>
  <si>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</si>
  <si>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</si>
  <si>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</si>
  <si>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</si>
  <si>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</si>
  <si>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</si>
  <si>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</si>
  <si>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</si>
  <si>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</si>
  <si>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</si>
  <si>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</si>
  <si>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</si>
  <si>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</si>
  <si>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</si>
  <si>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</si>
  <si>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</si>
  <si>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</si>
  <si>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</si>
  <si>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</si>
  <si>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</si>
  <si>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</si>
  <si>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</si>
  <si>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</si>
  <si>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</si>
  <si>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</si>
  <si>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</si>
  <si>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</si>
  <si>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</si>
  <si>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</si>
  <si>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</si>
  <si>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</si>
  <si>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</si>
  <si>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</si>
  <si>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</si>
  <si>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</si>
  <si>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</si>
  <si>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</si>
  <si>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</si>
  <si>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</si>
  <si>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</si>
  <si>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</si>
  <si>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</si>
  <si>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</si>
  <si>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</si>
  <si>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</si>
  <si>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</si>
  <si>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</si>
  <si>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</si>
  <si>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</si>
  <si>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</si>
  <si>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</si>
  <si>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</si>
  <si>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</si>
  <si>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</si>
  <si>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</si>
  <si>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</si>
  <si>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</si>
  <si>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</si>
  <si>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</si>
  <si>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</si>
  <si>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</si>
  <si>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</si>
  <si>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</si>
  <si>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</si>
  <si>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</si>
  <si>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</si>
  <si>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</si>
  <si>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</si>
  <si>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</si>
  <si>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</si>
  <si>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</si>
  <si>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</si>
  <si>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</si>
  <si>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</si>
  <si>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</si>
  <si>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</si>
  <si>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</si>
  <si>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</si>
  <si>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</si>
  <si>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</si>
  <si>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</si>
  <si>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</si>
  <si>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</si>
  <si>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</si>
  <si>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</si>
  <si>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</si>
  <si>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</si>
  <si>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</si>
  <si>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</si>
  <si>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</si>
  <si>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</si>
  <si>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</si>
  <si>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</si>
  <si>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</si>
  <si>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</si>
  <si>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</si>
  <si>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</si>
  <si>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</si>
  <si>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</si>
  <si>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</si>
  <si>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</si>
  <si>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</si>
  <si>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</si>
  <si>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</si>
  <si>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</si>
  <si>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</si>
  <si>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</si>
  <si>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</si>
  <si>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</si>
  <si>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</si>
  <si>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</si>
  <si>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</si>
  <si>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</si>
  <si>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</si>
  <si>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</si>
  <si>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</si>
  <si>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</si>
  <si>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</si>
  <si>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</si>
  <si>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</si>
  <si>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</si>
  <si>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</si>
  <si>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</si>
  <si>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</si>
  <si>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</si>
  <si>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</si>
  <si>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</si>
  <si>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</si>
  <si>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</si>
  <si>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</si>
  <si>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</si>
  <si>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</si>
  <si>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</si>
  <si>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</si>
  <si>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</si>
  <si>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</si>
  <si>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</si>
  <si>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</si>
  <si>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</si>
  <si>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</si>
  <si>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</si>
  <si>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</si>
  <si>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</si>
  <si>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</si>
  <si>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</si>
  <si>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</si>
  <si>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</si>
  <si>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</si>
  <si>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</si>
  <si>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</si>
  <si>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</si>
  <si>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</si>
  <si>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</si>
  <si>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</si>
  <si>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</si>
  <si>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</si>
  <si>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</si>
  <si>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</si>
  <si>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</si>
  <si>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</si>
  <si>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</si>
  <si>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</si>
  <si>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</si>
  <si>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</si>
  <si>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</si>
  <si>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</si>
  <si>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</si>
  <si>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</si>
  <si>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</si>
  <si>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</si>
  <si>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</si>
  <si>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</si>
  <si>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</si>
  <si>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</si>
  <si>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</si>
  <si>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</si>
  <si>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</si>
  <si>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</si>
  <si>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</si>
  <si>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</si>
  <si>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</si>
  <si>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</si>
  <si>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</si>
  <si>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</si>
  <si>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</si>
  <si>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</si>
  <si>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</si>
  <si>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</si>
  <si>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</si>
  <si>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</si>
  <si>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</si>
  <si>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</si>
  <si>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</si>
  <si>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</si>
  <si>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</si>
  <si>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</si>
  <si>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</si>
  <si>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</si>
  <si>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</si>
  <si>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</si>
  <si>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</si>
  <si>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</si>
  <si>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</si>
  <si>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</si>
  <si>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</si>
  <si>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</si>
  <si>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</si>
  <si>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</si>
  <si>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</si>
  <si>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</si>
  <si>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</si>
  <si>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</si>
  <si>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</si>
  <si>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</si>
  <si>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</si>
  <si>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</si>
  <si>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</si>
  <si>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</si>
  <si>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</si>
  <si>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</si>
  <si>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</si>
  <si>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</si>
  <si>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</si>
  <si>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</si>
  <si>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</si>
  <si>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</si>
  <si>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</si>
  <si>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</si>
  <si>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</si>
  <si>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</si>
  <si>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</si>
  <si>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</si>
  <si>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</si>
  <si>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</si>
  <si>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</si>
  <si>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</si>
  <si>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</si>
  <si>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</si>
  <si>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</si>
  <si>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</si>
  <si>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</si>
  <si>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</si>
  <si>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</si>
  <si>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</si>
  <si>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</si>
  <si>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</si>
  <si>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</si>
  <si>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</si>
  <si>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</si>
  <si>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</si>
  <si>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</si>
  <si>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</si>
  <si>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</si>
  <si>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</si>
  <si>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</si>
  <si>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</si>
  <si>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</si>
  <si>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</si>
  <si>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</si>
  <si>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</si>
  <si>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</si>
  <si>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</si>
  <si>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</si>
  <si>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</si>
  <si>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</si>
  <si>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</si>
  <si>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</si>
  <si>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</si>
  <si>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</si>
  <si>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</si>
  <si>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</si>
  <si>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</si>
  <si>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</si>
  <si>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</si>
  <si>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</si>
  <si>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</si>
  <si>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</si>
  <si>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</si>
  <si>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</si>
  <si>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</si>
  <si>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</si>
  <si>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</si>
  <si>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</si>
  <si>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</si>
  <si>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</si>
  <si>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</si>
  <si>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</si>
  <si>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</si>
  <si>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</si>
  <si>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</si>
  <si>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</si>
  <si>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</si>
  <si>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</si>
  <si>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</si>
  <si>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</si>
  <si>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</si>
  <si>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</si>
  <si>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</si>
  <si>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</si>
  <si>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</si>
  <si>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</si>
  <si>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</si>
  <si>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</si>
  <si>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</si>
  <si>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</si>
  <si>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</si>
  <si>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</si>
  <si>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</si>
  <si>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</si>
  <si>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</si>
  <si>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</si>
  <si>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</si>
  <si>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</si>
  <si>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</si>
  <si>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</si>
  <si>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</si>
  <si>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</si>
  <si>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</si>
  <si>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</si>
  <si>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</si>
  <si>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</si>
  <si>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</si>
  <si>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</si>
  <si>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</si>
  <si>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</si>
  <si>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</si>
  <si>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</si>
  <si>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</si>
  <si>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</si>
  <si>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</si>
  <si>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</si>
  <si>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</si>
  <si>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</si>
  <si>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</si>
  <si>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</si>
  <si>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</si>
  <si>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</si>
  <si>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</si>
  <si>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</si>
  <si>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</si>
  <si>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</si>
  <si>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</si>
  <si>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</si>
  <si>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</si>
  <si>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</si>
  <si>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</si>
  <si>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</si>
  <si>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</si>
  <si>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</si>
  <si>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</si>
  <si>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</si>
  <si>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</si>
  <si>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</si>
  <si>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</si>
  <si>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</si>
  <si>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</si>
  <si>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</si>
  <si>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</si>
  <si>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</si>
  <si>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</si>
  <si>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</si>
  <si>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</si>
  <si>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</si>
  <si>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</si>
  <si>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</si>
  <si>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</si>
  <si>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</si>
  <si>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</si>
  <si>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</si>
  <si>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</si>
  <si>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</si>
  <si>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</si>
  <si>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</si>
  <si>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</si>
  <si>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</si>
  <si>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</si>
  <si>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</si>
  <si>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</si>
  <si>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</si>
  <si>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</si>
  <si>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</si>
  <si>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</si>
  <si>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</si>
  <si>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</si>
  <si>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</si>
  <si>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</si>
  <si>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</si>
  <si>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</si>
  <si>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</si>
  <si>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</si>
  <si>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</si>
  <si>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</si>
  <si>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</si>
  <si>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</si>
  <si>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</si>
  <si>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</si>
  <si>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</si>
  <si>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</si>
  <si>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</si>
  <si>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</si>
  <si>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</si>
  <si>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</si>
  <si>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</si>
  <si>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</si>
  <si>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</si>
  <si>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</si>
  <si>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</si>
  <si>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</si>
  <si>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</si>
  <si>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</si>
  <si>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</si>
  <si>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</si>
  <si>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</si>
  <si>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</si>
  <si>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</si>
  <si>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</si>
  <si>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</si>
  <si>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</si>
  <si>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</si>
  <si>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</si>
  <si>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</si>
  <si>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</si>
  <si>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</si>
  <si>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</si>
  <si>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</si>
  <si>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</si>
  <si>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</si>
  <si>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</si>
  <si>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</si>
  <si>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</si>
  <si>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</si>
  <si>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</si>
  <si>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</si>
  <si>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</si>
  <si>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</si>
  <si>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</si>
  <si>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</si>
  <si>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</si>
  <si>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</si>
  <si>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</si>
  <si>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</si>
  <si>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</si>
  <si>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</si>
  <si>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</si>
  <si>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</si>
  <si>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</si>
  <si>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</si>
  <si>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</si>
  <si>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</si>
  <si>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</si>
  <si>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</si>
  <si>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</si>
  <si>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</si>
  <si>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</si>
  <si>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</si>
  <si>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</si>
  <si>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</si>
  <si>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</si>
  <si>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</si>
  <si>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</si>
  <si>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</si>
  <si>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</si>
  <si>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</si>
  <si>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</si>
  <si>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</si>
  <si>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</si>
  <si>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</si>
  <si>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</si>
  <si>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</si>
  <si>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</si>
  <si>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</si>
  <si>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</si>
  <si>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</si>
  <si>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</si>
  <si>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</si>
  <si>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</si>
  <si>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</si>
  <si>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</si>
  <si>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</si>
  <si>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</si>
  <si>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</si>
  <si>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</si>
  <si>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</si>
  <si>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</si>
  <si>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</si>
  <si>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</si>
  <si>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</si>
  <si>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</si>
  <si>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</si>
  <si>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</si>
  <si>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</si>
  <si>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</si>
  <si>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</si>
  <si>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</si>
  <si>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</si>
  <si>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</si>
  <si>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</si>
  <si>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</si>
  <si>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</si>
  <si>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</si>
  <si>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</si>
  <si>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</si>
  <si>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</si>
  <si>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</si>
  <si>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</si>
  <si>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</si>
  <si>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</si>
  <si>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</si>
  <si>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</si>
  <si>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</si>
  <si>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</si>
  <si>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</si>
  <si>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</si>
  <si>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</si>
  <si>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</si>
  <si>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</si>
  <si>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</si>
  <si>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</si>
  <si>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</si>
  <si>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</si>
  <si>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</si>
  <si>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</si>
  <si>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</si>
  <si>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</si>
  <si>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</si>
  <si>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</si>
  <si>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</si>
  <si>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</si>
  <si>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</si>
  <si>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</si>
  <si>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</si>
  <si>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</si>
  <si>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</si>
  <si>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</si>
  <si>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</si>
  <si>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</si>
  <si>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</si>
  <si>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</si>
  <si>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</si>
  <si>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</si>
  <si>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</si>
  <si>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</si>
  <si>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</si>
  <si>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</si>
  <si>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</si>
  <si>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</si>
  <si>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</si>
  <si>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</si>
  <si>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</si>
  <si>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</si>
  <si>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</si>
  <si>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</si>
  <si>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</si>
  <si>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</si>
  <si>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</si>
  <si>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</si>
  <si>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</si>
  <si>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</si>
  <si>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</si>
  <si>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</si>
  <si>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</si>
  <si>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</si>
  <si>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</si>
  <si>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</si>
  <si>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</si>
  <si>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</si>
  <si>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</si>
  <si>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</si>
  <si>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</si>
  <si>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</si>
  <si>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</si>
  <si>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</si>
  <si>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</si>
  <si>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</si>
  <si>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</si>
  <si>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</si>
  <si>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</si>
  <si>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</si>
  <si>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</si>
  <si>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</si>
  <si>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</si>
  <si>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</si>
  <si>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</si>
  <si>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</si>
  <si>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</si>
  <si>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</si>
  <si>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</si>
  <si>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</si>
  <si>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</si>
  <si>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</si>
  <si>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</si>
  <si>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</si>
  <si>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</si>
  <si>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</si>
  <si>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</si>
  <si>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</si>
  <si>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</si>
  <si>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</si>
  <si>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</si>
  <si>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</si>
  <si>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</si>
  <si>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</si>
  <si>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</si>
  <si>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</si>
  <si>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</si>
  <si>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</si>
  <si>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</si>
  <si>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</si>
  <si>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</si>
  <si>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</si>
  <si>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</si>
  <si>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</si>
  <si>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</si>
  <si>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</si>
  <si>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</si>
  <si>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</si>
  <si>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</si>
  <si>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</si>
  <si>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</si>
  <si>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</si>
  <si>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</si>
  <si>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</si>
  <si>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</si>
  <si>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</si>
  <si>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</si>
  <si>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</si>
  <si>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</si>
  <si>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</si>
  <si>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</si>
  <si>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</si>
  <si>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</si>
  <si>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</si>
  <si>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</si>
  <si>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</si>
  <si>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</si>
  <si>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</si>
  <si>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</si>
  <si>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</si>
  <si>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</si>
  <si>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</si>
  <si>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</si>
  <si>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</si>
  <si>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</si>
  <si>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</si>
  <si>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</si>
  <si>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</si>
  <si>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</si>
  <si>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</si>
  <si>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</si>
  <si>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</si>
  <si>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</si>
  <si>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</si>
  <si>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</si>
  <si>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</si>
  <si>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</si>
  <si>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</si>
  <si>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</si>
  <si>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</si>
  <si>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</si>
  <si>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</si>
  <si>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</si>
  <si>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</si>
  <si>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</si>
  <si>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</si>
  <si>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</si>
  <si>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</si>
  <si>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</si>
  <si>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</si>
  <si>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</si>
  <si>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</si>
  <si>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</si>
  <si>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</si>
  <si>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</si>
  <si>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</si>
  <si>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</si>
  <si>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</si>
  <si>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</si>
  <si>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</si>
  <si>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</si>
  <si>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</si>
  <si>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</si>
  <si>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</si>
  <si>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</si>
  <si>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</si>
  <si>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</si>
  <si>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</si>
  <si>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</si>
  <si>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</si>
  <si>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</si>
  <si>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</si>
  <si>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</si>
  <si>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</si>
  <si>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</si>
  <si>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</si>
  <si>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</si>
  <si>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</si>
  <si>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</si>
  <si>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</si>
  <si>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</si>
  <si>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</si>
  <si>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</si>
  <si>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</si>
  <si>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</si>
  <si>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</si>
  <si>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</si>
  <si>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</si>
  <si>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</si>
  <si>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</si>
  <si>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</si>
  <si>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</si>
  <si>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</si>
  <si>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</si>
  <si>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</si>
  <si>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</si>
  <si>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</si>
  <si>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</si>
  <si>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</si>
  <si>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</si>
  <si>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</si>
  <si>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</si>
  <si>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</si>
  <si>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</si>
  <si>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</si>
  <si>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</si>
  <si>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</si>
  <si>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</si>
  <si>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</si>
  <si>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</si>
  <si>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</si>
  <si>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</si>
  <si>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</si>
  <si>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</si>
  <si>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</si>
  <si>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</si>
  <si>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</si>
  <si>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</si>
  <si>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</si>
  <si>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</si>
  <si>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</si>
  <si>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</si>
  <si>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</si>
  <si>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</si>
  <si>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</si>
  <si>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</si>
  <si>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</si>
  <si>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</si>
  <si>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</si>
  <si>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</si>
  <si>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</si>
  <si>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</si>
  <si>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</si>
  <si>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</si>
  <si>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</si>
  <si>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</si>
  <si>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</si>
  <si>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</si>
  <si>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</si>
  <si>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</si>
  <si>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</si>
  <si>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</si>
  <si>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</si>
  <si>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</si>
  <si>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</si>
  <si>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</si>
  <si>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</si>
  <si>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</si>
  <si>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</si>
  <si>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</si>
  <si>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</si>
  <si>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</si>
  <si>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</si>
  <si>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</si>
  <si>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</si>
  <si>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</si>
  <si>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</si>
  <si>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</si>
  <si>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</si>
  <si>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</si>
  <si>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</si>
  <si>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</si>
  <si>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</si>
  <si>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</si>
  <si>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</si>
  <si>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</si>
  <si>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</si>
  <si>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</si>
  <si>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</si>
  <si>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</si>
  <si>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</si>
  <si>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</si>
  <si>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</si>
  <si>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</si>
  <si>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</si>
  <si>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</si>
  <si>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</si>
  <si>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</si>
  <si>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</si>
  <si>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</si>
  <si>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</si>
  <si>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</si>
  <si>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</si>
  <si>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</si>
  <si>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</si>
  <si>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</si>
  <si>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</si>
  <si>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</si>
  <si>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</si>
  <si>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</si>
  <si>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</si>
  <si>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</si>
  <si>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</si>
  <si>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</si>
  <si>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</si>
  <si>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</si>
  <si>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</si>
  <si>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</si>
  <si>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</si>
  <si>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</si>
  <si>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</si>
  <si>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</si>
  <si>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</si>
  <si>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</si>
  <si>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</si>
  <si>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</si>
  <si>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</si>
  <si>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</si>
  <si>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</si>
  <si>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</si>
  <si>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</si>
  <si>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</si>
  <si>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</si>
  <si>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</si>
  <si>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</si>
  <si>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</si>
  <si>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</si>
  <si>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</si>
  <si>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</si>
  <si>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</si>
  <si>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</si>
  <si>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</si>
  <si>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</si>
  <si>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</si>
  <si>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</si>
  <si>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</si>
  <si>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</si>
  <si>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</si>
  <si>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</si>
  <si>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</si>
  <si>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</si>
  <si>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</si>
  <si>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</si>
  <si>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</si>
  <si>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</si>
  <si>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</si>
  <si>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</si>
  <si>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</si>
  <si>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</si>
  <si>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</si>
  <si>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</si>
  <si>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</si>
  <si>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</si>
  <si>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</si>
  <si>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</si>
  <si>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</si>
  <si>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</si>
  <si>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</si>
  <si>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</si>
  <si>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</si>
  <si>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</si>
  <si>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</si>
  <si>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</si>
  <si>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</si>
  <si>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</si>
  <si>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</si>
  <si>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</si>
  <si>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</si>
  <si>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</si>
  <si>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</si>
  <si>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</si>
  <si>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</si>
  <si>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</si>
  <si>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</si>
  <si>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</si>
  <si>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</si>
  <si>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</si>
  <si>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</si>
  <si>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</si>
  <si>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</si>
  <si>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</si>
  <si>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</si>
  <si>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</si>
  <si>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</si>
  <si>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</si>
  <si>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</si>
  <si>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</si>
  <si>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</si>
  <si>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</si>
  <si>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</si>
  <si>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</si>
  <si>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</si>
  <si>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</si>
  <si>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</si>
  <si>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</si>
  <si>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</si>
  <si>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</si>
  <si>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</si>
  <si>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</si>
  <si>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</si>
  <si>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</si>
  <si>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</si>
  <si>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</si>
  <si>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</si>
  <si>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</si>
  <si>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</si>
  <si>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</si>
  <si>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</si>
  <si>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</si>
  <si>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</si>
  <si>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</si>
  <si>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</si>
  <si>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</si>
  <si>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</si>
  <si>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</si>
  <si>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</si>
  <si>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</si>
  <si>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</si>
  <si>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</si>
  <si>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</si>
  <si>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</si>
  <si>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</si>
  <si>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</si>
  <si>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</si>
  <si>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</si>
  <si>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</si>
  <si>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</si>
  <si>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</si>
  <si>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</si>
  <si>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</si>
  <si>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</si>
  <si>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</si>
  <si>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</si>
  <si>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</si>
  <si>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</si>
  <si>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</si>
  <si>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</si>
  <si>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</si>
  <si>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</si>
  <si>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</si>
  <si>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</si>
  <si>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</si>
  <si>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</si>
  <si>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</si>
  <si>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</si>
  <si>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</si>
  <si>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</si>
  <si>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</si>
  <si>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</si>
  <si>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</si>
  <si>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</si>
  <si>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</si>
  <si>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</si>
  <si>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</si>
  <si>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</si>
  <si>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</si>
  <si>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</si>
  <si>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</si>
  <si>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</si>
  <si>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</si>
  <si>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</si>
  <si>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</si>
  <si>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</si>
  <si>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</si>
  <si>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</si>
  <si>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</si>
  <si>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</si>
  <si>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</si>
  <si>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</si>
  <si>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</si>
  <si>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</si>
  <si>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</si>
  <si>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</si>
  <si>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</si>
  <si>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</si>
  <si>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</si>
  <si>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</si>
  <si>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</si>
  <si>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</si>
  <si>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</si>
  <si>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</si>
  <si>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</si>
  <si>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</si>
  <si>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</si>
  <si>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</si>
  <si>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</si>
  <si>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</si>
  <si>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</si>
  <si>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</si>
  <si>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</si>
  <si>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</si>
  <si>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</si>
  <si>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</si>
  <si>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</si>
  <si>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</si>
  <si>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</si>
  <si>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</si>
  <si>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</si>
  <si>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</si>
  <si>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</si>
  <si>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</si>
  <si>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</si>
  <si>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</si>
  <si>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</si>
  <si>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</si>
  <si>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</si>
  <si>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</si>
  <si>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</si>
  <si>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</si>
  <si>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</si>
  <si>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</si>
  <si>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</si>
  <si>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</si>
  <si>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</si>
  <si>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</si>
  <si>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</si>
  <si>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</si>
  <si>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</si>
  <si>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</si>
  <si>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</si>
  <si>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</si>
  <si>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</si>
  <si>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</si>
  <si>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</si>
  <si>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</si>
  <si>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</si>
  <si>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</si>
  <si>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</si>
  <si>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</si>
  <si>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</si>
  <si>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</si>
  <si>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</si>
  <si>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</si>
  <si>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</si>
  <si>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</si>
  <si>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</si>
  <si>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</si>
  <si>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</si>
  <si>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</si>
  <si>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</si>
  <si>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</si>
  <si>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</si>
  <si>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</si>
  <si>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</si>
  <si>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</si>
  <si>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</si>
  <si>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</si>
  <si>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</si>
  <si>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</si>
  <si>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</si>
  <si>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</si>
  <si>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</si>
  <si>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</si>
  <si>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</si>
  <si>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</si>
  <si>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</si>
  <si>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</si>
  <si>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</si>
  <si>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</si>
  <si>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</si>
  <si>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</si>
  <si>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</si>
  <si>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</si>
  <si>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</si>
  <si>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</si>
  <si>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</si>
  <si>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</si>
  <si>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</si>
  <si>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</si>
  <si>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</si>
  <si>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</si>
  <si>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</si>
  <si>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</si>
  <si>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</si>
  <si>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</si>
  <si>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</si>
  <si>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</si>
  <si>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</si>
  <si>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</si>
  <si>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</si>
  <si>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</si>
  <si>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</si>
  <si>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</si>
  <si>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</si>
  <si>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</si>
  <si>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</si>
  <si>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</si>
  <si>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</si>
  <si>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</si>
  <si>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</si>
  <si>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</si>
  <si>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</si>
  <si>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</si>
  <si>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</si>
  <si>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</si>
  <si>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</si>
  <si>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</si>
  <si>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</si>
  <si>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</si>
  <si>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</si>
  <si>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</si>
  <si>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</si>
  <si>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</si>
  <si>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</si>
  <si>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</si>
  <si>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</si>
  <si>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</si>
  <si>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</si>
  <si>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</si>
  <si>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</si>
  <si>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</si>
  <si>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</si>
  <si>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</si>
  <si>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</si>
  <si>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</si>
  <si>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</si>
  <si>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</si>
  <si>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</si>
  <si>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</si>
  <si>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</si>
  <si>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</si>
  <si>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</si>
  <si>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</si>
  <si>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</si>
  <si>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</si>
  <si>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</si>
  <si>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</si>
  <si>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</si>
  <si>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</si>
  <si>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</si>
  <si>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</si>
  <si>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</si>
  <si>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</si>
  <si>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</si>
  <si>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</si>
  <si>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</si>
  <si>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</si>
  <si>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</si>
  <si>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</si>
  <si>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</si>
  <si>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</si>
  <si>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</si>
  <si>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</si>
  <si>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</si>
  <si>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</si>
  <si>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</si>
  <si>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</si>
  <si>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</si>
  <si>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</si>
  <si>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</si>
  <si>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</si>
  <si>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</si>
  <si>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</si>
  <si>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</si>
  <si>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</si>
  <si>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</si>
  <si>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</si>
  <si>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</si>
  <si>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</si>
  <si>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</si>
  <si>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</si>
  <si>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</si>
  <si>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</si>
  <si>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</si>
  <si>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</si>
  <si>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</si>
  <si>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</si>
  <si>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</si>
  <si>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</si>
  <si>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</si>
  <si>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</si>
  <si>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</si>
  <si>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</si>
  <si>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</si>
  <si>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</si>
  <si>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</si>
  <si>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</si>
  <si>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</si>
  <si>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</si>
  <si>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</si>
  <si>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</si>
  <si>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</si>
  <si>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</si>
  <si>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</si>
  <si>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</si>
  <si>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</si>
  <si>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</si>
  <si>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</si>
  <si>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</si>
  <si>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</si>
  <si>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</si>
  <si>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</si>
  <si>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</si>
  <si>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</si>
  <si>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</si>
  <si>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</si>
  <si>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</si>
  <si>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</si>
  <si>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</si>
  <si>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</si>
  <si>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</si>
  <si>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</si>
  <si>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</si>
  <si>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</si>
  <si>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</si>
  <si>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</si>
  <si>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</si>
  <si>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</si>
  <si>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</si>
  <si>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</si>
  <si>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</si>
  <si>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</si>
  <si>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</si>
  <si>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</si>
  <si>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</si>
  <si>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</si>
  <si>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</si>
  <si>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</si>
  <si>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</si>
  <si>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</si>
  <si>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</si>
  <si>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</si>
  <si>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</si>
  <si>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</si>
  <si>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</si>
  <si>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</si>
  <si>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</si>
  <si>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</si>
  <si>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</si>
  <si>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</si>
  <si>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</si>
  <si>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</si>
  <si>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</si>
  <si>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</si>
  <si>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</si>
  <si>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</si>
  <si>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</si>
  <si>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</si>
  <si>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</si>
  <si>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</si>
  <si>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</si>
  <si>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</si>
  <si>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</si>
  <si>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</si>
  <si>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</si>
  <si>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</si>
  <si>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</si>
  <si>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</si>
  <si>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</si>
  <si>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</si>
  <si>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</si>
  <si>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</si>
  <si>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</si>
  <si>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</si>
  <si>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</si>
  <si>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</si>
  <si>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</si>
  <si>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</si>
  <si>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</si>
  <si>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</si>
  <si>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</si>
  <si>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</si>
  <si>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</si>
  <si>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</si>
  <si>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</si>
  <si>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</si>
  <si>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</si>
  <si>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</si>
  <si>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</si>
  <si>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</si>
  <si>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</si>
  <si>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</si>
  <si>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</si>
  <si>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</si>
  <si>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</si>
  <si>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</si>
  <si>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</si>
  <si>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</si>
  <si>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</si>
  <si>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</si>
  <si>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</si>
  <si>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</si>
  <si>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</si>
  <si>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</si>
  <si>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</si>
  <si>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</si>
  <si>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</si>
  <si>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</si>
  <si>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</si>
  <si>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</si>
  <si>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</si>
  <si>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</si>
  <si>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</si>
  <si>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</si>
  <si>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</si>
  <si>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</si>
  <si>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</si>
  <si>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</si>
  <si>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</si>
  <si>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</si>
  <si>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</si>
  <si>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</si>
  <si>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</si>
  <si>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</si>
  <si>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</si>
  <si>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</si>
  <si>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</si>
  <si>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</si>
  <si>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</si>
  <si>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</si>
  <si>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</si>
  <si>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</si>
  <si>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</si>
  <si>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</si>
  <si>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</si>
  <si>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</si>
  <si>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</si>
  <si>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</si>
  <si>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</si>
  <si>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</si>
  <si>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</si>
  <si>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</si>
  <si>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</si>
  <si>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</si>
  <si>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</si>
  <si>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</si>
  <si>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</si>
  <si>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</si>
  <si>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</si>
  <si>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</si>
  <si>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</si>
  <si>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</si>
  <si>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</si>
  <si>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</si>
  <si>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</si>
  <si>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</si>
  <si>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</si>
  <si>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</si>
  <si>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</si>
  <si>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</si>
  <si>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</si>
  <si>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</si>
  <si>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</si>
  <si>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</si>
  <si>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</si>
  <si>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</si>
  <si>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</si>
  <si>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</si>
  <si>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</si>
  <si>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</si>
  <si>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</si>
  <si>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</si>
  <si>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</si>
  <si>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</si>
  <si>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</si>
  <si>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</si>
  <si>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</si>
  <si>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</si>
  <si>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</si>
  <si>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</si>
  <si>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</si>
  <si>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</si>
  <si>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</si>
  <si>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</si>
  <si>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</si>
  <si>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</si>
  <si>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</si>
  <si>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</si>
  <si>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</si>
  <si>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</si>
  <si>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</si>
  <si>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</si>
  <si>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</si>
  <si>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</si>
  <si>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</si>
  <si>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</si>
  <si>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</si>
  <si>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</si>
  <si>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</si>
  <si>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</si>
  <si>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</si>
  <si>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</si>
  <si>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</si>
  <si>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</si>
  <si>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</si>
  <si>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</si>
  <si>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</si>
  <si>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</si>
  <si>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</si>
  <si>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</si>
  <si>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</si>
  <si>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</si>
  <si>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</si>
  <si>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</si>
  <si>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</si>
  <si>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</si>
  <si>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</si>
  <si>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</si>
  <si>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</si>
  <si>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</si>
  <si>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</si>
  <si>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</si>
  <si>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</si>
  <si>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</si>
  <si>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</si>
  <si>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</si>
  <si>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</si>
  <si>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</si>
  <si>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</si>
  <si>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</si>
  <si>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</si>
  <si>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</si>
  <si>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</si>
  <si>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</si>
  <si>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</si>
  <si>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</si>
  <si>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</si>
  <si>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</si>
  <si>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</si>
  <si>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</si>
  <si>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</si>
  <si>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</si>
  <si>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</si>
  <si>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</si>
  <si>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</si>
  <si>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</si>
  <si>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</si>
  <si>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</si>
  <si>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</si>
  <si>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</si>
  <si>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</si>
  <si>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</si>
  <si>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</si>
  <si>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</si>
  <si>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</si>
  <si>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</si>
  <si>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</si>
  <si>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</si>
  <si>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</si>
  <si>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</si>
  <si>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</si>
  <si>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</si>
  <si>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</si>
  <si>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</si>
  <si>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</si>
  <si>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</si>
  <si>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</si>
  <si>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</si>
  <si>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</si>
  <si>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</si>
  <si>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</si>
  <si>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</si>
  <si>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</si>
  <si>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</si>
  <si>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</si>
  <si>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</si>
  <si>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</si>
  <si>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</si>
  <si>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</si>
  <si>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</si>
  <si>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</si>
  <si>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</si>
  <si>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</si>
  <si>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</si>
  <si>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</si>
  <si>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</si>
  <si>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</si>
  <si>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</si>
  <si>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</si>
  <si>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</si>
  <si>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</si>
  <si>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</si>
  <si>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</si>
  <si>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</si>
  <si>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</si>
  <si>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</si>
  <si>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</si>
  <si>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</si>
  <si>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</si>
  <si>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</si>
  <si>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</si>
  <si>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</si>
  <si>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</si>
  <si>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</si>
  <si>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</si>
  <si>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</si>
  <si>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</si>
  <si>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</si>
  <si>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</si>
  <si>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</si>
  <si>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</si>
  <si>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</si>
  <si>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</si>
  <si>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</si>
  <si>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</si>
  <si>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</si>
  <si>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</si>
  <si>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</si>
  <si>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</si>
  <si>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</si>
  <si>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</si>
  <si>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</si>
  <si>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</si>
  <si>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</si>
  <si>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</si>
  <si>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</si>
  <si>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</si>
  <si>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</si>
  <si>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</si>
  <si>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</si>
  <si>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</si>
  <si>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</si>
  <si>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</si>
  <si>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</si>
  <si>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</si>
  <si>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</si>
  <si>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</si>
  <si>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</si>
  <si>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</si>
  <si>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</si>
  <si>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</si>
  <si>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</si>
  <si>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</si>
  <si>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</si>
  <si>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</si>
  <si>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</si>
  <si>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</si>
  <si>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</si>
  <si>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</si>
  <si>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</si>
  <si>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</si>
  <si>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</si>
  <si>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</si>
  <si>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</si>
  <si>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</si>
  <si>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</si>
  <si>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</si>
  <si>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</si>
  <si>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</si>
  <si>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</si>
  <si>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</si>
  <si>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</si>
  <si>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</si>
  <si>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</si>
  <si>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</si>
  <si>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</si>
  <si>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</si>
  <si>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</si>
  <si>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</si>
  <si>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</si>
  <si>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</si>
  <si>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</si>
  <si>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</si>
  <si>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</si>
  <si>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</si>
  <si>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</si>
  <si>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</si>
  <si>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</si>
  <si>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</si>
  <si>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</si>
  <si>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</si>
  <si>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</si>
  <si>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</si>
  <si>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</si>
  <si>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</si>
  <si>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</si>
  <si>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</si>
  <si>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</si>
  <si>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</si>
  <si>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</si>
  <si>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</si>
  <si>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</si>
  <si>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</si>
  <si>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</si>
  <si>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</si>
  <si>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</si>
  <si>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</si>
  <si>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</si>
  <si>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</si>
  <si>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</si>
  <si>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</si>
  <si>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</si>
  <si>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</si>
  <si>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</si>
  <si>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</si>
  <si>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</si>
  <si>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</si>
  <si>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</si>
  <si>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</si>
  <si>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</si>
  <si>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</si>
  <si>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</si>
  <si>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</si>
  <si>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</si>
  <si>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</si>
  <si>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</si>
  <si>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</si>
  <si>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</si>
  <si>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</si>
  <si>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</si>
  <si>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</si>
  <si>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</si>
  <si>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</si>
  <si>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</si>
  <si>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</si>
  <si>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</si>
  <si>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</si>
  <si>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</si>
  <si>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</si>
  <si>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</si>
  <si>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</si>
  <si>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</si>
  <si>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</si>
  <si>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</si>
  <si>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</si>
  <si>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</si>
  <si>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</si>
  <si>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</si>
  <si>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</si>
  <si>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</si>
  <si>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</si>
  <si>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</si>
  <si>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</si>
  <si>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</si>
  <si>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</si>
  <si>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</si>
  <si>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</si>
  <si>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</si>
  <si>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</si>
  <si>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</si>
  <si>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</si>
  <si>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</si>
  <si>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</si>
  <si>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</si>
  <si>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</si>
  <si>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</si>
  <si>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</si>
  <si>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</si>
  <si>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</si>
  <si>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</si>
  <si>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</si>
  <si>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</si>
  <si>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</si>
  <si>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</si>
  <si>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</si>
  <si>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</si>
  <si>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</si>
  <si>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</si>
  <si>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</si>
  <si>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</si>
  <si>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</si>
  <si>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</si>
  <si>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</si>
  <si>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</si>
  <si>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</si>
  <si>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</si>
  <si>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</si>
  <si>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</si>
  <si>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</si>
  <si>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</si>
  <si>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</si>
  <si>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</si>
  <si>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</si>
  <si>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</si>
  <si>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</si>
  <si>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</si>
  <si>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</si>
  <si>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</si>
  <si>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</si>
  <si>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</si>
  <si>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</si>
  <si>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</si>
  <si>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</si>
  <si>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</si>
  <si>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</si>
  <si>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</si>
  <si>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</si>
  <si>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</si>
  <si>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</si>
  <si>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</si>
  <si>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</si>
  <si>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</si>
  <si>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</si>
  <si>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</si>
  <si>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</si>
  <si>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</si>
  <si>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</si>
  <si>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</si>
  <si>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</si>
  <si>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</si>
  <si>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</si>
  <si>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</si>
  <si>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</si>
  <si>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</si>
  <si>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</si>
  <si>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</si>
  <si>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</si>
  <si>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</si>
  <si>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</si>
  <si>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</si>
  <si>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</si>
  <si>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</si>
  <si>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</si>
  <si>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</si>
  <si>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</si>
  <si>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</si>
  <si>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</si>
  <si>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</si>
  <si>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</si>
  <si>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</si>
  <si>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</si>
  <si>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</si>
  <si>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</si>
  <si>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</si>
  <si>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</si>
  <si>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</si>
  <si>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</si>
  <si>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</si>
  <si>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</si>
  <si>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</si>
  <si>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</si>
  <si>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</si>
  <si>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</si>
  <si>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</si>
  <si>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</si>
  <si>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</si>
  <si>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</si>
  <si>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</si>
  <si>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</si>
  <si>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</si>
  <si>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</si>
  <si>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</si>
  <si>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</si>
  <si>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</si>
  <si>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</si>
  <si>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</si>
  <si>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</si>
  <si>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</si>
  <si>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</si>
  <si>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</si>
  <si>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</si>
  <si>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</si>
  <si>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</si>
  <si>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</si>
  <si>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</si>
  <si>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</si>
  <si>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</si>
  <si>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</si>
  <si>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</si>
  <si>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</si>
  <si>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</si>
  <si>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</si>
  <si>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</si>
  <si>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</si>
  <si>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</si>
  <si>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</si>
  <si>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</si>
  <si>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</si>
  <si>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</si>
  <si>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</si>
  <si>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</si>
  <si>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</si>
  <si>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</si>
  <si>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</si>
  <si>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</si>
  <si>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</si>
  <si>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</si>
  <si>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</si>
  <si>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</si>
  <si>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</si>
  <si>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</si>
  <si>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</si>
  <si>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</si>
  <si>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</si>
  <si>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</si>
  <si>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</si>
  <si>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</si>
  <si>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</si>
  <si>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</si>
  <si>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</si>
  <si>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</si>
  <si>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</si>
  <si>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</si>
  <si>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</si>
  <si>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</si>
  <si>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</si>
  <si>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</si>
  <si>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</si>
  <si>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</si>
  <si>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</si>
  <si>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</si>
  <si>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</si>
  <si>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</si>
  <si>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</si>
  <si>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</si>
  <si>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</si>
  <si>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</si>
  <si>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</si>
  <si>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</si>
  <si>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</si>
  <si>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</si>
  <si>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</si>
  <si>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</si>
  <si>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</si>
  <si>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</si>
  <si>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</si>
  <si>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</si>
  <si>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</si>
  <si>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</si>
  <si>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</si>
  <si>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</si>
  <si>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</si>
  <si>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</si>
  <si>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</si>
  <si>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</si>
  <si>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</si>
  <si>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</si>
  <si>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</si>
  <si>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</si>
  <si>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</si>
  <si>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</si>
  <si>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</si>
  <si>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</si>
  <si>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</si>
  <si>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</si>
  <si>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</si>
  <si>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</si>
  <si>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</si>
  <si>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</si>
  <si>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</si>
  <si>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</si>
  <si>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</si>
  <si>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</si>
  <si>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</si>
  <si>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</si>
  <si>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</si>
  <si>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</si>
  <si>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</si>
  <si>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</si>
  <si>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</si>
  <si>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</si>
  <si>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</si>
  <si>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</si>
  <si>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</si>
  <si>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</si>
  <si>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</si>
  <si>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</si>
  <si>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</si>
  <si>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</si>
  <si>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</si>
  <si>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</si>
  <si>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</si>
  <si>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</si>
  <si>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</si>
  <si>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</si>
  <si>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</si>
  <si>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</si>
  <si>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</si>
  <si>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</si>
  <si>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</si>
  <si>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</si>
  <si>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</si>
  <si>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</si>
  <si>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</si>
  <si>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</si>
  <si>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</si>
  <si>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</si>
  <si>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</si>
  <si>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</si>
  <si>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</si>
  <si>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</si>
  <si>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</si>
  <si>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</si>
  <si>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</si>
  <si>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</si>
  <si>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</si>
  <si>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</si>
  <si>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</si>
  <si>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</si>
  <si>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</si>
  <si>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</si>
  <si>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</si>
  <si>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</si>
  <si>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</si>
  <si>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</si>
  <si>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</si>
  <si>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</si>
  <si>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</si>
  <si>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</si>
  <si>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</si>
  <si>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</si>
  <si>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</si>
  <si>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</si>
  <si>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</si>
  <si>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</si>
  <si>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</si>
  <si>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</si>
  <si>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</si>
  <si>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</si>
  <si>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</si>
  <si>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</si>
  <si>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</si>
  <si>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</si>
  <si>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</si>
  <si>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</si>
  <si>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</si>
  <si>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</si>
  <si>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</si>
  <si>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</si>
  <si>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</si>
  <si>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</si>
  <si>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</si>
  <si>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</si>
  <si>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</si>
  <si>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</si>
  <si>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</si>
  <si>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</si>
  <si>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</si>
  <si>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</si>
  <si>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</si>
  <si>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</si>
  <si>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</si>
  <si>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</si>
  <si>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</si>
  <si>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</si>
  <si>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</si>
  <si>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</si>
  <si>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</si>
  <si>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</si>
  <si>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</si>
  <si>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</si>
  <si>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</si>
  <si>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</si>
  <si>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</si>
  <si>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</si>
  <si>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</si>
  <si>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</si>
  <si>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</si>
  <si>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</si>
  <si>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</si>
  <si>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</si>
  <si>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</si>
  <si>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</si>
  <si>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</si>
  <si>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</si>
  <si>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</si>
  <si>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</si>
  <si>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</si>
  <si>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</si>
  <si>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</si>
  <si>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</si>
  <si>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</si>
  <si>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</si>
  <si>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</si>
  <si>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</si>
  <si>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</si>
  <si>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</si>
  <si>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</si>
  <si>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</si>
  <si>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</si>
  <si>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</si>
  <si>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</si>
  <si>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</si>
  <si>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</si>
  <si>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</si>
  <si>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</si>
  <si>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</si>
  <si>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</si>
  <si>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</si>
  <si>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</si>
  <si>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</si>
  <si>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</si>
  <si>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</si>
  <si>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</si>
  <si>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</si>
  <si>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</si>
  <si>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</si>
  <si>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</si>
  <si>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</si>
  <si>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</si>
  <si>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</si>
  <si>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</si>
  <si>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</si>
  <si>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</si>
  <si>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</si>
  <si>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</si>
  <si>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</si>
  <si>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</si>
  <si>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</si>
  <si>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</si>
  <si>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</si>
  <si>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</si>
  <si>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</si>
  <si>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</si>
  <si>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</si>
  <si>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</si>
  <si>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</si>
  <si>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</si>
  <si>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</si>
  <si>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</si>
  <si>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</si>
  <si>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</si>
  <si>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</si>
  <si>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</si>
  <si>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</si>
  <si>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</si>
  <si>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</si>
  <si>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</si>
  <si>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</si>
  <si>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</si>
  <si>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</si>
  <si>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</si>
  <si>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</si>
  <si>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</si>
  <si>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</si>
  <si>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</si>
  <si>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</si>
  <si>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</si>
  <si>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</si>
  <si>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</si>
  <si>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</si>
  <si>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</si>
  <si>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</si>
  <si>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</si>
  <si>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</si>
  <si>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</si>
  <si>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</si>
  <si>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</si>
  <si>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</si>
  <si>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</si>
  <si>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</si>
  <si>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</si>
  <si>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</si>
  <si>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</si>
  <si>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</si>
  <si>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</si>
  <si>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</si>
  <si>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</si>
  <si>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</si>
  <si>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</si>
  <si>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</si>
  <si>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</si>
  <si>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</si>
  <si>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</si>
  <si>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</si>
  <si>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</si>
  <si>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</si>
  <si>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</si>
  <si>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</si>
  <si>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</si>
  <si>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</si>
  <si>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</si>
  <si>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</si>
  <si>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</si>
  <si>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</si>
  <si>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</si>
  <si>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</si>
  <si>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</si>
  <si>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</si>
  <si>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</si>
  <si>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</si>
  <si>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</si>
  <si>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</si>
  <si>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</si>
  <si>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</si>
  <si>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</si>
  <si>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</si>
  <si>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</si>
  <si>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</si>
  <si>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</si>
  <si>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</si>
  <si>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</si>
  <si>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</si>
  <si>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</si>
  <si>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</si>
  <si>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</si>
  <si>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</si>
  <si>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</si>
  <si>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</si>
  <si>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</si>
  <si>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</si>
  <si>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</si>
  <si>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</si>
  <si>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</si>
  <si>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</si>
  <si>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</si>
  <si>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</si>
  <si>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</si>
  <si>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</si>
  <si>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</si>
  <si>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</si>
  <si>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</si>
  <si>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</si>
  <si>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</si>
  <si>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</si>
  <si>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</si>
  <si>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</si>
  <si>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</si>
  <si>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</si>
  <si>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</si>
  <si>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</si>
  <si>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</si>
  <si>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</si>
  <si>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</si>
  <si>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</si>
  <si>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</si>
  <si>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</si>
  <si>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</si>
  <si>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</si>
  <si>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</si>
  <si>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</si>
  <si>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</si>
  <si>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</si>
  <si>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</si>
  <si>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</si>
  <si>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</si>
  <si>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</si>
  <si>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</si>
  <si>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</si>
  <si>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</si>
  <si>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</si>
  <si>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</si>
  <si>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</si>
  <si>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</si>
  <si>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</si>
  <si>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</si>
  <si>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</si>
  <si>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</si>
  <si>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</si>
  <si>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</si>
  <si>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</si>
  <si>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</si>
  <si>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</si>
  <si>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</si>
  <si>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</si>
  <si>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</si>
  <si>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</si>
  <si>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</si>
  <si>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</si>
  <si>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</si>
  <si>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</si>
  <si>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</si>
  <si>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</si>
  <si>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</si>
  <si>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</si>
  <si>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</si>
  <si>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</si>
  <si>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</si>
  <si>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</si>
  <si>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</si>
  <si>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</si>
  <si>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</si>
  <si>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</si>
  <si>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</si>
  <si>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</si>
  <si>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</si>
  <si>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</si>
  <si>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</si>
  <si>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</si>
  <si>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</si>
  <si>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</si>
  <si>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</si>
  <si>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</si>
  <si>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</si>
  <si>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</si>
  <si>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</si>
  <si>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</si>
  <si>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</si>
  <si>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</si>
  <si>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</si>
  <si>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</si>
  <si>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</si>
  <si>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</si>
  <si>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</si>
  <si>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</si>
  <si>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</si>
  <si>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</si>
  <si>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</si>
  <si>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</si>
  <si>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</si>
  <si>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</si>
  <si>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</si>
  <si>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</si>
  <si>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</si>
  <si>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</si>
  <si>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</si>
  <si>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</si>
  <si>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</si>
  <si>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</si>
  <si>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</si>
  <si>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</si>
  <si>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</si>
  <si>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</si>
  <si>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</si>
  <si>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</si>
  <si>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</si>
  <si>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</si>
  <si>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</si>
  <si>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</si>
  <si>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</si>
  <si>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</si>
  <si>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</si>
  <si>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</si>
  <si>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</si>
  <si>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</si>
  <si>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</si>
  <si>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</si>
  <si>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</si>
  <si>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</si>
  <si>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</si>
  <si>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</si>
  <si>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</si>
  <si>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</si>
  <si>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</si>
  <si>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</si>
  <si>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</si>
  <si>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</si>
  <si>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</si>
  <si>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</si>
  <si>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</si>
  <si>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</si>
  <si>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</si>
  <si>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</si>
  <si>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</si>
  <si>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</si>
  <si>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</si>
  <si>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</si>
  <si>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</si>
  <si>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</si>
  <si>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</si>
  <si>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</si>
  <si>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</si>
  <si>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</si>
  <si>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</si>
  <si>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</si>
  <si>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</si>
  <si>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</si>
  <si>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</si>
  <si>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</si>
  <si>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</si>
  <si>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</si>
  <si>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</si>
  <si>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</si>
  <si>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</si>
  <si>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</si>
  <si>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</si>
  <si>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</si>
  <si>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</si>
  <si>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</si>
  <si>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</si>
  <si>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</si>
  <si>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</si>
  <si>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</si>
  <si>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</si>
  <si>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</si>
  <si>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</si>
  <si>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</si>
  <si>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</si>
  <si>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</si>
  <si>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</si>
  <si>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</si>
  <si>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</si>
  <si>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</si>
  <si>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</si>
  <si>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</si>
  <si>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</si>
  <si>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</si>
  <si>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</si>
  <si>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</si>
  <si>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</si>
  <si>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</si>
  <si>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</si>
  <si>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</si>
  <si>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</si>
  <si>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</si>
  <si>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</si>
  <si>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</si>
  <si>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</si>
  <si>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</si>
  <si>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</si>
  <si>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</si>
  <si>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</si>
  <si>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</si>
  <si>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</si>
  <si>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</si>
  <si>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</si>
  <si>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</si>
  <si>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</si>
  <si>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</si>
  <si>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</si>
  <si>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</si>
  <si>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</si>
  <si>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</si>
  <si>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</si>
  <si>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</si>
  <si>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</si>
  <si>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</si>
  <si>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</si>
  <si>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</si>
  <si>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</si>
  <si>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</si>
  <si>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</si>
  <si>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</si>
  <si>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</si>
  <si>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</si>
  <si>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</si>
  <si>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</si>
  <si>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</si>
  <si>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</si>
  <si>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</si>
  <si>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</si>
  <si>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</si>
  <si>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</si>
  <si>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</si>
  <si>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</si>
  <si>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</si>
  <si>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</si>
  <si>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</si>
  <si>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</si>
  <si>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</si>
  <si>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</si>
  <si>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</si>
  <si>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</si>
  <si>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</si>
  <si>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</si>
  <si>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</si>
  <si>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</si>
  <si>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</si>
  <si>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</si>
  <si>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</si>
  <si>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</si>
  <si>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</si>
  <si>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</si>
  <si>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</si>
  <si>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</si>
  <si>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</si>
  <si>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</si>
  <si>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</si>
  <si>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</si>
  <si>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</si>
  <si>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</si>
  <si>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</si>
  <si>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</si>
  <si>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</si>
  <si>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</si>
  <si>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</si>
  <si>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</si>
  <si>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</si>
  <si>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</si>
  <si>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</si>
  <si>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</si>
  <si>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</si>
  <si>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</si>
  <si>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</si>
  <si>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</si>
  <si>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</si>
  <si>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</si>
  <si>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</si>
  <si>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</si>
  <si>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</si>
  <si>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</si>
  <si>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</si>
  <si>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</si>
  <si>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</si>
  <si>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</si>
  <si>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</si>
  <si>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</si>
  <si>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</si>
  <si>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</si>
  <si>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</si>
  <si>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</si>
  <si>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</si>
  <si>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</si>
  <si>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</si>
  <si>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</si>
  <si>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</si>
  <si>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</si>
  <si>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</si>
  <si>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</si>
  <si>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</si>
  <si>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</si>
  <si>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</si>
  <si>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</si>
  <si>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</si>
  <si>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</si>
  <si>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</si>
  <si>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</si>
  <si>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</si>
  <si>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</si>
  <si>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</si>
  <si>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</si>
  <si>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</si>
  <si>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</si>
  <si>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</si>
  <si>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</si>
  <si>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</si>
  <si>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</si>
  <si>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</si>
  <si>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</si>
  <si>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</si>
  <si>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</si>
  <si>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</si>
  <si>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</si>
  <si>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</si>
  <si>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</si>
  <si>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</si>
  <si>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</si>
  <si>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</si>
  <si>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</si>
  <si>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</si>
  <si>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</si>
  <si>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</si>
  <si>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</si>
  <si>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</si>
  <si>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</si>
  <si>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</si>
  <si>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</si>
  <si>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</si>
  <si>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</si>
  <si>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</si>
  <si>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</si>
  <si>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</si>
  <si>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</si>
  <si>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</si>
  <si>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</si>
  <si>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</si>
  <si>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</si>
  <si>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</si>
  <si>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</si>
  <si>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</si>
  <si>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</si>
  <si>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</si>
  <si>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</si>
  <si>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</si>
  <si>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</si>
  <si>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</si>
  <si>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</si>
  <si>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</si>
  <si>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</si>
  <si>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</si>
  <si>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</si>
  <si>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</si>
  <si>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</si>
  <si>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</si>
  <si>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</si>
  <si>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</si>
  <si>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</si>
  <si>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</si>
  <si>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</si>
  <si>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</si>
  <si>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</si>
  <si>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</si>
  <si>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</si>
  <si>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</si>
  <si>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</si>
  <si>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</si>
  <si>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</si>
  <si>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</si>
  <si>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</si>
  <si>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</si>
  <si>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</si>
  <si>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</si>
  <si>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</si>
  <si>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</si>
  <si>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</si>
  <si>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</si>
  <si>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</si>
  <si>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</si>
  <si>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</si>
  <si>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</si>
  <si>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</si>
  <si>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</si>
  <si>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</si>
  <si>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</si>
  <si>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</si>
  <si>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</si>
  <si>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</si>
  <si>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</si>
  <si>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</si>
  <si>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</si>
  <si>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</si>
  <si>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</si>
  <si>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</si>
  <si>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</si>
  <si>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</si>
  <si>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</si>
  <si>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</si>
  <si>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</si>
  <si>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</si>
  <si>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</si>
  <si>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</si>
  <si>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</si>
  <si>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</si>
  <si>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</si>
  <si>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</si>
  <si>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</si>
  <si>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</si>
  <si>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</si>
  <si>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</si>
  <si>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</si>
  <si>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</si>
  <si>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</si>
  <si>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</si>
  <si>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</si>
  <si>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</si>
  <si>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</si>
  <si>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</si>
  <si>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</si>
  <si>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</si>
  <si>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</si>
  <si>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</si>
  <si>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</si>
  <si>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</si>
  <si>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</si>
  <si>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</si>
  <si>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</si>
  <si>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</si>
  <si>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</si>
  <si>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</si>
  <si>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</si>
  <si>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</si>
  <si>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</si>
  <si>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</si>
  <si>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</si>
  <si>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</si>
  <si>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</si>
  <si>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</si>
  <si>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</si>
  <si>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</si>
  <si>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</si>
  <si>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</si>
  <si>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</si>
  <si>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</si>
  <si>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</si>
  <si>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</si>
  <si>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</si>
  <si>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</si>
  <si>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</si>
  <si>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</si>
  <si>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</si>
  <si>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</si>
  <si>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</si>
  <si>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</si>
  <si>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</si>
  <si>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</si>
  <si>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</si>
  <si>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</si>
  <si>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</si>
  <si>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</si>
  <si>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</si>
  <si>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</si>
  <si>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</si>
  <si>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</si>
  <si>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</si>
  <si>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</si>
  <si>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</si>
  <si>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</si>
  <si>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</si>
  <si>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</si>
  <si>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</si>
  <si>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</si>
  <si>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</si>
  <si>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</si>
  <si>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</si>
  <si>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</si>
  <si>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</si>
  <si>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</si>
  <si>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</si>
  <si>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</si>
  <si>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</si>
  <si>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</si>
  <si>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</si>
  <si>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</si>
  <si>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</si>
  <si>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</si>
  <si>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</si>
  <si>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</si>
  <si>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</si>
  <si>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</si>
  <si>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</si>
  <si>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</si>
  <si>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</si>
  <si>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</si>
  <si>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</si>
  <si>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</si>
  <si>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</si>
  <si>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</si>
  <si>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</si>
  <si>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</si>
  <si>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</si>
  <si>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</si>
  <si>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</si>
  <si>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</si>
  <si>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</si>
  <si>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</si>
  <si>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</si>
  <si>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</si>
  <si>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</si>
  <si>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</si>
  <si>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</si>
  <si>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</si>
  <si>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</si>
  <si>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</si>
  <si>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</si>
  <si>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</si>
  <si>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</si>
  <si>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</si>
  <si>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</si>
  <si>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</si>
  <si>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</si>
  <si>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</si>
  <si>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</si>
  <si>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</si>
  <si>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</si>
  <si>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</si>
  <si>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</si>
  <si>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</si>
  <si>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</si>
  <si>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</si>
  <si>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</si>
  <si>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</si>
  <si>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</si>
  <si>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</si>
  <si>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</si>
  <si>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</si>
  <si>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</si>
  <si>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</si>
  <si>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</si>
  <si>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</si>
  <si>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</si>
  <si>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</si>
  <si>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</si>
  <si>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</si>
  <si>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</si>
  <si>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</si>
  <si>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</si>
  <si>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</si>
  <si>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</si>
  <si>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</si>
  <si>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</si>
  <si>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</si>
  <si>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</si>
  <si>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</si>
  <si>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</si>
  <si>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</si>
  <si>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</si>
  <si>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</si>
  <si>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</si>
  <si>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</si>
  <si>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</si>
  <si>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</si>
  <si>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</si>
  <si>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</si>
  <si>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</si>
  <si>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</si>
  <si>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</si>
  <si>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</si>
  <si>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</si>
  <si>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</si>
  <si>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</si>
  <si>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</si>
  <si>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</si>
  <si>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</si>
  <si>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</si>
  <si>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</si>
  <si>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</si>
  <si>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</si>
  <si>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</si>
  <si>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</si>
  <si>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</si>
  <si>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</si>
  <si>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</si>
  <si>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</si>
  <si>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</si>
  <si>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</si>
  <si>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</si>
  <si>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</si>
  <si>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</si>
  <si>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</si>
  <si>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</si>
  <si>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</si>
  <si>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</si>
  <si>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</si>
  <si>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</si>
  <si>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</si>
  <si>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</si>
  <si>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</si>
  <si>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</si>
  <si>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</si>
  <si>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</si>
  <si>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</si>
  <si>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</si>
  <si>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</si>
  <si>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</si>
  <si>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</si>
  <si>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</si>
  <si>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</si>
  <si>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</si>
  <si>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</si>
  <si>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</si>
  <si>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</si>
  <si>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</si>
  <si>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</si>
  <si>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</si>
  <si>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</si>
  <si>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</si>
  <si>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</si>
  <si>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</si>
  <si>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</si>
  <si>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</si>
  <si>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</si>
  <si>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</si>
  <si>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</si>
  <si>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</si>
  <si>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</si>
  <si>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</si>
  <si>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</si>
  <si>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</si>
  <si>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</si>
  <si>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</si>
  <si>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</si>
  <si>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</si>
  <si>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</si>
  <si>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</si>
  <si>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</si>
  <si>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</si>
  <si>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</si>
  <si>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</si>
  <si>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</si>
  <si>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</si>
  <si>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</si>
  <si>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</si>
  <si>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</si>
  <si>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</si>
  <si>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</si>
  <si>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</si>
  <si>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</si>
  <si>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</si>
  <si>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</si>
  <si>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</si>
  <si>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</si>
  <si>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</si>
  <si>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</si>
  <si>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</si>
  <si>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</si>
  <si>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</si>
  <si>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</si>
  <si>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</si>
  <si>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</si>
  <si>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</si>
  <si>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</si>
  <si>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</si>
  <si>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</si>
  <si>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</si>
  <si>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</si>
  <si>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</si>
  <si>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</si>
  <si>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</si>
  <si>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</si>
  <si>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</si>
  <si>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</si>
  <si>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</si>
  <si>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</si>
  <si>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</si>
  <si>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</si>
  <si>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</si>
  <si>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</si>
  <si>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</si>
  <si>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</si>
  <si>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</si>
  <si>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</si>
  <si>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</si>
  <si>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</si>
  <si>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</si>
  <si>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</si>
  <si>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</si>
  <si>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</si>
  <si>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</si>
  <si>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</si>
  <si>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</si>
  <si>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</si>
  <si>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</si>
  <si>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</si>
  <si>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</si>
  <si>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</si>
  <si>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</si>
  <si>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</si>
  <si>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</si>
  <si>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</si>
  <si>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</si>
  <si>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</si>
  <si>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</si>
  <si>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</si>
  <si>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</si>
  <si>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</si>
  <si>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</si>
  <si>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</si>
  <si>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</si>
  <si>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</si>
  <si>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</si>
  <si>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</si>
  <si>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</si>
  <si>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</si>
  <si>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</si>
  <si>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</si>
  <si>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</si>
  <si>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</si>
  <si>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</si>
  <si>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</si>
  <si>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</si>
  <si>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</si>
  <si>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</si>
  <si>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</si>
  <si>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</si>
  <si>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</si>
  <si>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</si>
  <si>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</si>
  <si>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</si>
  <si>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</si>
  <si>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</si>
  <si>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</si>
  <si>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</si>
  <si>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</si>
  <si>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</si>
  <si>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</si>
  <si>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</si>
  <si>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</si>
  <si>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</si>
  <si>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</si>
  <si>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</si>
  <si>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</si>
  <si>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</si>
  <si>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</si>
  <si>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</si>
  <si>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</si>
  <si>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</si>
  <si>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</si>
  <si>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</si>
  <si>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</si>
  <si>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</si>
  <si>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</si>
  <si>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</si>
  <si>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</si>
  <si>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</si>
  <si>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</si>
  <si>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</si>
  <si>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</si>
  <si>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</si>
  <si>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</si>
  <si>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</si>
  <si>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</si>
  <si>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</si>
  <si>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</si>
  <si>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</si>
  <si>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</si>
  <si>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</si>
  <si>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</si>
  <si>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</si>
  <si>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</si>
  <si>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</si>
  <si>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</si>
  <si>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</si>
  <si>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</si>
  <si>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</si>
  <si>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</si>
  <si>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</si>
  <si>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</si>
  <si>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</si>
  <si>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</si>
  <si>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</si>
  <si>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</si>
  <si>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</si>
  <si>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</si>
  <si>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</si>
  <si>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</si>
  <si>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</si>
  <si>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</si>
  <si>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</si>
  <si>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</si>
  <si>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</si>
  <si>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</si>
  <si>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</si>
  <si>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</si>
  <si>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</si>
  <si>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</si>
  <si>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</si>
  <si>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</si>
  <si>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</si>
  <si>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</si>
  <si>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</si>
  <si>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</si>
  <si>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</si>
  <si>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</si>
  <si>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</si>
  <si>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</si>
  <si>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</si>
  <si>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</si>
  <si>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</si>
  <si>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</si>
  <si>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</si>
  <si>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</si>
  <si>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</si>
  <si>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</si>
  <si>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</si>
  <si>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</si>
  <si>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</si>
  <si>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</si>
  <si>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</si>
  <si>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</si>
  <si>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</si>
  <si>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</si>
  <si>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</si>
  <si>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</si>
  <si>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</si>
  <si>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</si>
  <si>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</si>
  <si>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</si>
  <si>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</si>
  <si>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</si>
  <si>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</si>
  <si>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</si>
  <si>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</si>
  <si>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</si>
  <si>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</si>
  <si>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</si>
  <si>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</si>
  <si>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</si>
  <si>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</si>
  <si>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</si>
  <si>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</si>
  <si>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</si>
  <si>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</si>
  <si>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</si>
  <si>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</si>
  <si>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</si>
  <si>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</si>
  <si>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</si>
  <si>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</si>
  <si>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</si>
  <si>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</si>
  <si>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</si>
  <si>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</si>
  <si>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</si>
  <si>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</si>
  <si>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</si>
  <si>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</si>
  <si>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</si>
  <si>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</si>
  <si>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</si>
  <si>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</si>
  <si>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</si>
  <si>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</si>
  <si>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</si>
  <si>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</si>
  <si>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</si>
  <si>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</si>
  <si>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</si>
  <si>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</si>
  <si>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</si>
  <si>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</si>
  <si>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</si>
  <si>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</si>
  <si>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</si>
  <si>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</si>
  <si>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</si>
  <si>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</si>
  <si>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</si>
  <si>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</si>
  <si>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</si>
  <si>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</si>
  <si>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</si>
  <si>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</si>
  <si>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</si>
  <si>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</si>
  <si>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</si>
  <si>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</si>
  <si>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</si>
  <si>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</si>
  <si>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</si>
  <si>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</si>
  <si>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</si>
  <si>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</si>
  <si>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</si>
  <si>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</si>
  <si>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</si>
  <si>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</si>
  <si>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</si>
  <si>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</si>
  <si>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</si>
  <si>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</si>
  <si>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</si>
  <si>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</si>
  <si>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</si>
  <si>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</si>
  <si>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</si>
  <si>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</si>
  <si>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</si>
  <si>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</si>
  <si>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</si>
  <si>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</si>
  <si>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</si>
  <si>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</si>
  <si>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</si>
  <si>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</si>
  <si>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</si>
  <si>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</si>
  <si>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</si>
  <si>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</si>
  <si>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</si>
  <si>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</si>
  <si>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</si>
  <si>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</si>
  <si>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</si>
  <si>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</si>
  <si>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</si>
  <si>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</si>
  <si>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</si>
  <si>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</si>
  <si>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</si>
  <si>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</si>
  <si>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</si>
  <si>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</si>
  <si>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</si>
  <si>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</si>
  <si>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</si>
  <si>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</si>
  <si>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</si>
  <si>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</si>
  <si>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</si>
  <si>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</si>
  <si>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</si>
  <si>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</si>
  <si>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</si>
  <si>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</si>
  <si>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</si>
  <si>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</si>
  <si>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</si>
  <si>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</si>
  <si>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</si>
  <si>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</si>
  <si>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</si>
  <si>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</si>
  <si>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</si>
  <si>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</si>
  <si>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</si>
  <si>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</si>
  <si>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</si>
  <si>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</si>
  <si>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</si>
  <si>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</si>
  <si>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</si>
  <si>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</si>
  <si>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</si>
  <si>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</si>
  <si>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</si>
  <si>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</si>
  <si>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</si>
  <si>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</si>
  <si>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</si>
  <si>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</si>
  <si>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</si>
  <si>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</si>
  <si>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</si>
  <si>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</si>
  <si>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</si>
  <si>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</si>
  <si>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</si>
  <si>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</si>
  <si>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</si>
  <si>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</si>
  <si>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</si>
  <si>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</si>
  <si>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</si>
  <si>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</si>
  <si>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</si>
  <si>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</si>
  <si>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</si>
  <si>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</si>
  <si>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</si>
  <si>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</si>
  <si>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</si>
  <si>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</si>
  <si>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</si>
  <si>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</si>
  <si>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</si>
  <si>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</si>
  <si>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</si>
  <si>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</si>
  <si>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</si>
  <si>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</si>
  <si>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</si>
  <si>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</si>
  <si>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</si>
  <si>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</si>
  <si>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</si>
  <si>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</si>
  <si>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</si>
  <si>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</si>
  <si>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</si>
  <si>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</si>
  <si>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</si>
  <si>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</si>
  <si>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</si>
  <si>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</si>
  <si>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</si>
  <si>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</si>
  <si>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</si>
  <si>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</si>
  <si>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</si>
  <si>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</si>
  <si>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</si>
  <si>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</si>
  <si>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</si>
  <si>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</si>
  <si>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</si>
  <si>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</si>
  <si>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</si>
  <si>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</si>
  <si>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</si>
  <si>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</si>
  <si>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</si>
  <si>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</si>
  <si>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</si>
  <si>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</si>
  <si>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</si>
  <si>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</si>
  <si>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</si>
  <si>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</si>
  <si>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</si>
  <si>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</si>
  <si>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</si>
  <si>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</si>
  <si>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</si>
  <si>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</si>
  <si>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</si>
  <si>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</si>
  <si>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</si>
  <si>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</si>
  <si>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</si>
  <si>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</si>
  <si>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</si>
  <si>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</si>
  <si>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</si>
  <si>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</si>
  <si>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</si>
  <si>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</si>
  <si>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</si>
  <si>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</si>
  <si>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</si>
  <si>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</si>
  <si>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</si>
  <si>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</si>
  <si>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</si>
  <si>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</si>
  <si>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</si>
  <si>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</si>
  <si>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</si>
  <si>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</si>
  <si>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</si>
  <si>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</si>
  <si>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</si>
  <si>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</si>
  <si>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</si>
  <si>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</si>
  <si>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</si>
  <si>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</si>
  <si>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</si>
  <si>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</si>
  <si>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</si>
  <si>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</si>
  <si>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</si>
  <si>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</si>
  <si>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</si>
  <si>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</si>
  <si>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</si>
  <si>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</si>
  <si>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</si>
  <si>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</si>
  <si>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</si>
  <si>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</si>
  <si>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</si>
  <si>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</si>
  <si>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</si>
  <si>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</si>
  <si>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</si>
  <si>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</si>
  <si>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</si>
  <si>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</si>
  <si>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</si>
  <si>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</si>
  <si>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</si>
  <si>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</si>
  <si>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</si>
  <si>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</si>
  <si>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</si>
  <si>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</si>
  <si>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</si>
  <si>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</si>
  <si>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</si>
  <si>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</si>
  <si>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</si>
  <si>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</si>
  <si>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</si>
  <si>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</si>
  <si>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</si>
  <si>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</si>
  <si>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</si>
  <si>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</si>
  <si>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</si>
  <si>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</si>
  <si>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</si>
  <si>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</si>
  <si>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</si>
  <si>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</si>
  <si>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</si>
  <si>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</si>
  <si>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</si>
  <si>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</si>
  <si>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</si>
  <si>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</si>
  <si>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</si>
  <si>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</si>
  <si>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</si>
  <si>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</si>
  <si>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</si>
  <si>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</si>
  <si>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</si>
  <si>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</si>
  <si>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</si>
  <si>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</si>
  <si>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</si>
  <si>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</si>
  <si>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</si>
  <si>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</si>
  <si>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</si>
  <si>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</si>
  <si>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</si>
  <si>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</si>
  <si>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</si>
  <si>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</si>
  <si>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</si>
  <si>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</si>
  <si>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</si>
  <si>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</si>
  <si>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</si>
  <si>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</si>
  <si>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</si>
  <si>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</si>
  <si>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</si>
  <si>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</si>
  <si>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</si>
  <si>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</si>
  <si>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</si>
  <si>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</si>
  <si>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</si>
  <si>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</si>
  <si>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</si>
  <si>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</si>
  <si>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</si>
  <si>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</si>
  <si>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</si>
  <si>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</si>
  <si>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</si>
  <si>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</si>
  <si>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</si>
  <si>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</si>
  <si>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</si>
  <si>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</si>
  <si>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</si>
  <si>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</si>
  <si>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</si>
  <si>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</si>
  <si>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</si>
  <si>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</si>
  <si>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</si>
  <si>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</si>
  <si>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</si>
  <si>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</si>
  <si>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</si>
  <si>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</si>
  <si>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</si>
  <si>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</si>
  <si>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</si>
  <si>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</si>
  <si>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</si>
  <si>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</si>
  <si>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</si>
  <si>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</si>
  <si>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</si>
  <si>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</si>
  <si>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</si>
  <si>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</si>
  <si>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</si>
  <si>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</si>
  <si>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</si>
  <si>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</si>
  <si>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</si>
  <si>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</si>
  <si>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</si>
  <si>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</si>
  <si>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</si>
  <si>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</si>
  <si>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</si>
  <si>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</si>
  <si>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</si>
  <si>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</si>
  <si>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</si>
  <si>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</si>
  <si>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</si>
  <si>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</si>
  <si>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</si>
  <si>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</si>
  <si>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</si>
  <si>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</si>
  <si>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</si>
  <si>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</si>
  <si>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</si>
  <si>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</si>
  <si>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</si>
  <si>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</si>
  <si>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</si>
  <si>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</si>
  <si>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</si>
  <si>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</si>
  <si>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</si>
  <si>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</si>
  <si>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</si>
  <si>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</si>
  <si>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</si>
  <si>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</si>
  <si>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</si>
  <si>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</si>
  <si>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</si>
  <si>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</si>
  <si>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</si>
  <si>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</si>
  <si>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</si>
  <si>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</si>
  <si>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</si>
  <si>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</si>
  <si>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</si>
  <si>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</si>
  <si>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</si>
  <si>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</si>
  <si>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</si>
  <si>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</si>
  <si>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</si>
  <si>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</si>
  <si>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</si>
  <si>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</si>
  <si>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</si>
  <si>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</si>
  <si>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</si>
  <si>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</si>
  <si>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</si>
  <si>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</si>
  <si>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</si>
  <si>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</si>
  <si>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</si>
  <si>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</si>
  <si>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</si>
  <si>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</si>
  <si>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</si>
  <si>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</si>
  <si>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</si>
  <si>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</si>
  <si>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</si>
  <si>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</si>
  <si>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</si>
  <si>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</si>
  <si>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</si>
  <si>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</si>
  <si>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</si>
  <si>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</si>
  <si>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</si>
  <si>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</si>
  <si>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</si>
  <si>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</si>
  <si>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</si>
  <si>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</si>
  <si>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</si>
  <si>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</si>
  <si>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</si>
  <si>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</si>
  <si>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</si>
  <si>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</si>
  <si>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</si>
  <si>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</si>
  <si>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</si>
  <si>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</si>
  <si>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</si>
  <si>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</si>
  <si>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</si>
  <si>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</si>
  <si>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</si>
  <si>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</si>
  <si>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</si>
  <si>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</si>
  <si>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</si>
  <si>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</si>
  <si>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</si>
  <si>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</si>
  <si>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</si>
  <si>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</si>
  <si>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</si>
  <si>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</si>
  <si>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</si>
  <si>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</si>
  <si>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</si>
  <si>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</si>
  <si>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</si>
  <si>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</si>
  <si>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</si>
  <si>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</si>
  <si>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</si>
  <si>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</si>
  <si>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</si>
  <si>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</si>
  <si>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</si>
  <si>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</si>
  <si>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</si>
  <si>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</si>
  <si>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</si>
  <si>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</si>
  <si>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</si>
  <si>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</si>
  <si>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</si>
  <si>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</si>
  <si>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</si>
  <si>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</si>
  <si>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</si>
  <si>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</si>
  <si>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</si>
  <si>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</si>
  <si>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</si>
  <si>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</si>
  <si>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</si>
  <si>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</si>
  <si>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</si>
  <si>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</si>
  <si>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</si>
  <si>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</si>
  <si>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</si>
  <si>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</si>
  <si>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</si>
  <si>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</si>
  <si>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</si>
  <si>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</si>
  <si>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</si>
  <si>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</si>
  <si>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</si>
  <si>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</si>
  <si>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</si>
  <si>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</si>
  <si>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</si>
  <si>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</si>
  <si>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</si>
  <si>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</si>
  <si>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</si>
  <si>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</si>
  <si>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</si>
  <si>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</si>
  <si>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</si>
  <si>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</si>
  <si>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</si>
  <si>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</si>
  <si>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</si>
  <si>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</si>
  <si>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</si>
  <si>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</si>
  <si>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</si>
  <si>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</si>
  <si>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</si>
  <si>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</si>
  <si>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</si>
  <si>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</si>
  <si>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</si>
  <si>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</si>
  <si>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</si>
  <si>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</si>
  <si>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</si>
  <si>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</si>
  <si>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</si>
  <si>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</si>
  <si>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</si>
  <si>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</si>
  <si>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</si>
  <si>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</si>
  <si>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</si>
  <si>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</si>
  <si>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</si>
  <si>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</si>
  <si>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</si>
  <si>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</si>
  <si>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</si>
  <si>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</si>
  <si>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</si>
  <si>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</si>
  <si>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</si>
  <si>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</si>
  <si>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</si>
  <si>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</si>
  <si>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</si>
  <si>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</si>
  <si>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</si>
  <si>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</si>
  <si>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</si>
  <si>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</si>
  <si>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</si>
  <si>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</si>
  <si>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</si>
  <si>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</si>
  <si>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</si>
  <si>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</si>
  <si>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</si>
  <si>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</si>
  <si>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</si>
  <si>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</si>
  <si>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</si>
  <si>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</si>
  <si>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</si>
  <si>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</si>
  <si>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</si>
  <si>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</si>
  <si>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</si>
  <si>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</si>
  <si>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</si>
  <si>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</si>
  <si>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</si>
  <si>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</si>
  <si>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</si>
  <si>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</si>
  <si>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</si>
  <si>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</si>
  <si>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</si>
  <si>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</si>
  <si>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</si>
  <si>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</si>
  <si>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</si>
  <si>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</si>
  <si>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</si>
  <si>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</si>
  <si>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</si>
  <si>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</si>
  <si>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</si>
  <si>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</si>
  <si>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</si>
  <si>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</si>
  <si>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</si>
  <si>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</si>
  <si>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</si>
  <si>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</si>
  <si>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</si>
  <si>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</si>
  <si>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</si>
  <si>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</si>
  <si>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</si>
  <si>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</si>
  <si>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</si>
  <si>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</si>
  <si>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</si>
  <si>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</si>
  <si>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</si>
  <si>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</si>
  <si>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</si>
  <si>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</si>
  <si>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</si>
  <si>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</si>
  <si>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</si>
  <si>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</si>
  <si>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</si>
  <si>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</si>
  <si>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</si>
  <si>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</si>
  <si>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</si>
  <si>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</si>
  <si>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</si>
  <si>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</si>
  <si>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</si>
  <si>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</si>
  <si>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</si>
  <si>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</si>
  <si>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</si>
  <si>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</si>
  <si>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</si>
  <si>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</si>
  <si>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</si>
  <si>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</si>
  <si>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</si>
  <si>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</si>
  <si>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</si>
  <si>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</si>
  <si>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</si>
  <si>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</si>
  <si>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</si>
  <si>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</si>
  <si>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</si>
  <si>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</si>
  <si>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</si>
  <si>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</si>
  <si>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</si>
  <si>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</si>
  <si>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</si>
  <si>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</si>
  <si>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</si>
  <si>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</si>
  <si>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</si>
  <si>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</si>
  <si>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</si>
  <si>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</si>
  <si>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</si>
  <si>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</si>
  <si>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</si>
  <si>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</si>
  <si>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</si>
  <si>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</si>
  <si>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</si>
  <si>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</si>
  <si>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</si>
  <si>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</si>
  <si>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</si>
  <si>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</si>
  <si>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</si>
  <si>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</si>
  <si>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</si>
  <si>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</si>
  <si>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</si>
  <si>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</si>
  <si>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</si>
  <si>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</si>
  <si>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</si>
  <si>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</si>
  <si>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</si>
  <si>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</si>
  <si>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</si>
  <si>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</si>
  <si>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</si>
  <si>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</si>
  <si>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</si>
  <si>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</si>
  <si>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</si>
  <si>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</si>
  <si>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</si>
  <si>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</si>
  <si>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</si>
  <si>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</si>
  <si>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</si>
  <si>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</si>
  <si>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</si>
  <si>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</si>
  <si>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</si>
  <si>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</si>
  <si>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</si>
  <si>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</si>
  <si>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</si>
  <si>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</si>
  <si>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</si>
  <si>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</si>
  <si>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</si>
  <si>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</si>
  <si>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</si>
  <si>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</si>
  <si>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</si>
  <si>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</si>
  <si>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</si>
  <si>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</si>
  <si>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</si>
  <si>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</si>
  <si>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</si>
  <si>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</si>
  <si>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</si>
  <si>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</si>
  <si>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</si>
  <si>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</si>
  <si>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</si>
  <si>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</si>
  <si>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</si>
  <si>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</si>
  <si>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</si>
  <si>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</si>
  <si>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</si>
  <si>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</si>
  <si>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</si>
  <si>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</si>
  <si>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</si>
  <si>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</si>
  <si>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</si>
  <si>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</si>
  <si>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</si>
  <si>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</si>
  <si>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</si>
  <si>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</si>
  <si>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</si>
  <si>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</si>
  <si>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</si>
  <si>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</si>
  <si>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</si>
  <si>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</si>
  <si>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</si>
  <si>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</si>
  <si>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</si>
  <si>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</si>
  <si>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</si>
  <si>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</si>
  <si>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</si>
  <si>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</si>
  <si>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</si>
  <si>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</si>
  <si>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</si>
  <si>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</si>
  <si>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</si>
  <si>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</si>
  <si>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</si>
  <si>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</si>
  <si>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</si>
  <si>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</si>
  <si>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</si>
  <si>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</si>
  <si>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</si>
  <si>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</si>
  <si>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</si>
  <si>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</si>
  <si>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</si>
  <si>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</si>
  <si>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</si>
  <si>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</si>
  <si>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</si>
  <si>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</si>
  <si>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</si>
  <si>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</si>
  <si>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</si>
  <si>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</si>
  <si>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</si>
  <si>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</si>
  <si>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</si>
  <si>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</si>
  <si>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</si>
  <si>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</si>
  <si>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</si>
  <si>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</si>
  <si>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</si>
  <si>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</si>
  <si>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</si>
  <si>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</si>
  <si>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</si>
  <si>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</si>
  <si>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</si>
  <si>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</si>
  <si>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</si>
  <si>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</si>
  <si>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</si>
  <si>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</si>
  <si>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</si>
  <si>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</si>
  <si>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</si>
  <si>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</si>
  <si>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</si>
  <si>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</si>
  <si>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</si>
  <si>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</si>
  <si>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</si>
  <si>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</si>
  <si>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</si>
  <si>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</si>
  <si>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</si>
  <si>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</si>
  <si>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</si>
  <si>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</si>
  <si>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</si>
  <si>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</si>
  <si>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</si>
  <si>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</si>
  <si>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</si>
  <si>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</si>
  <si>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</si>
  <si>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</si>
  <si>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</si>
  <si>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</si>
  <si>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</si>
  <si>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</si>
  <si>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</si>
  <si>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</si>
  <si>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</si>
  <si>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</si>
  <si>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</si>
  <si>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</si>
  <si>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</si>
  <si>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</si>
  <si>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</si>
  <si>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</si>
  <si>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</si>
  <si>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</si>
  <si>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</si>
  <si>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</si>
  <si>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</si>
  <si>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</si>
  <si>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</si>
  <si>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</si>
  <si>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</si>
  <si>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</si>
  <si>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</si>
  <si>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</si>
  <si>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</si>
  <si>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</si>
  <si>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</si>
  <si>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</si>
  <si>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</si>
  <si>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</si>
  <si>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</si>
  <si>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</si>
  <si>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</si>
  <si>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</si>
  <si>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</si>
  <si>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</si>
  <si>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</si>
  <si>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</si>
  <si>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</si>
  <si>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</si>
  <si>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</si>
  <si>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</si>
  <si>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</si>
  <si>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</si>
  <si>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</si>
  <si>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</si>
  <si>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</si>
  <si>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</si>
  <si>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</si>
  <si>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</si>
  <si>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</si>
  <si>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</si>
  <si>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</si>
  <si>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</si>
  <si>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</si>
  <si>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</si>
  <si>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</si>
  <si>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</si>
  <si>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</si>
  <si>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</si>
  <si>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</si>
  <si>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</si>
  <si>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</si>
  <si>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</si>
  <si>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</si>
  <si>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</si>
  <si>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</si>
  <si>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</si>
  <si>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</si>
  <si>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</si>
  <si>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</si>
  <si>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</si>
  <si>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</si>
  <si>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</si>
  <si>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</si>
  <si>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</si>
  <si>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</si>
  <si>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</si>
  <si>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</si>
  <si>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</si>
  <si>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</si>
  <si>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</si>
  <si>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</si>
  <si>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</si>
  <si>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</si>
  <si>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</si>
  <si>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</si>
  <si>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</si>
  <si>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</si>
  <si>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</si>
  <si>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</si>
  <si>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</si>
  <si>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</si>
  <si>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</si>
  <si>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</si>
  <si>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</si>
  <si>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</si>
  <si>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</si>
  <si>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</si>
  <si>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</si>
  <si>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</si>
  <si>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</si>
  <si>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</si>
  <si>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</si>
  <si>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</si>
  <si>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</si>
  <si>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</si>
  <si>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</si>
  <si>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</si>
  <si>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</si>
  <si>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</si>
  <si>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</si>
  <si>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</si>
  <si>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</si>
  <si>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</si>
  <si>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</si>
  <si>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</si>
  <si>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</si>
  <si>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</si>
  <si>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</si>
  <si>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</si>
  <si>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</si>
  <si>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</si>
  <si>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</si>
  <si>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</si>
  <si>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</si>
  <si>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</si>
  <si>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</si>
  <si>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</si>
  <si>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</si>
  <si>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</si>
  <si>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</si>
  <si>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</si>
  <si>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</si>
  <si>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</si>
  <si>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</si>
  <si>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</si>
  <si>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</si>
  <si>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</si>
  <si>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</si>
  <si>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</si>
  <si>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</si>
  <si>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</si>
  <si>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</si>
  <si>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</si>
  <si>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</si>
  <si>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</si>
  <si>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</si>
  <si>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</si>
  <si>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</si>
  <si>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</si>
  <si>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</si>
  <si>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</si>
  <si>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</si>
  <si>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</si>
  <si>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</si>
  <si>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</si>
  <si>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</si>
  <si>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</si>
  <si>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</si>
  <si>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</si>
  <si>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</si>
  <si>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</si>
  <si>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</si>
  <si>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</si>
  <si>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</si>
  <si>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</si>
  <si>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</si>
  <si>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</si>
  <si>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</si>
  <si>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</si>
  <si>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</si>
  <si>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</si>
  <si>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</si>
  <si>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</si>
  <si>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</si>
  <si>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</si>
  <si>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</si>
  <si>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</si>
  <si>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</si>
  <si>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</si>
  <si>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</si>
  <si>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</si>
  <si>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</si>
  <si>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</si>
  <si>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</si>
  <si>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</si>
  <si>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</si>
  <si>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</si>
  <si>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</si>
  <si>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</si>
  <si>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</si>
  <si>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</si>
  <si>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</si>
  <si>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</si>
  <si>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</si>
  <si>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</si>
  <si>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</si>
  <si>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</si>
  <si>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</si>
  <si>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</si>
  <si>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</si>
  <si>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</si>
  <si>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</si>
  <si>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</si>
  <si>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</si>
  <si>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</si>
  <si>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</si>
  <si>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</si>
  <si>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</si>
  <si>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</si>
  <si>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</si>
  <si>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</si>
  <si>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</si>
  <si>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</si>
  <si>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</si>
  <si>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</si>
  <si>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</si>
  <si>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</si>
  <si>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</si>
  <si>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</si>
  <si>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</si>
  <si>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</si>
  <si>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</si>
  <si>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</si>
  <si>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</si>
  <si>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</si>
  <si>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</si>
  <si>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</si>
  <si>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</si>
  <si>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</si>
  <si>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</si>
  <si>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</si>
  <si>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</si>
  <si>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</si>
  <si>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</si>
  <si>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</si>
  <si>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</si>
  <si>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</si>
  <si>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</si>
  <si>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</si>
  <si>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</si>
  <si>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</si>
  <si>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</si>
  <si>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</si>
  <si>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</si>
  <si>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</si>
  <si>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</si>
  <si>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</si>
  <si>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</si>
  <si>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</si>
  <si>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</si>
  <si>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</si>
  <si>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</si>
  <si>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</si>
  <si>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</si>
  <si>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</si>
  <si>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</si>
  <si>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</si>
  <si>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</si>
  <si>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</si>
  <si>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</si>
  <si>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</si>
  <si>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</si>
  <si>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</si>
  <si>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</si>
  <si>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</si>
  <si>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</si>
  <si>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</si>
  <si>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</si>
  <si>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</si>
  <si>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</si>
  <si>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</si>
  <si>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</si>
  <si>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</si>
  <si>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</si>
  <si>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</si>
  <si>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</si>
  <si>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</si>
  <si>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</si>
  <si>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</si>
  <si>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</si>
  <si>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</si>
  <si>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</si>
  <si>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</si>
  <si>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</si>
  <si>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</si>
  <si>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</si>
  <si>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</si>
  <si>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</si>
  <si>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</si>
  <si>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</si>
  <si>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</si>
  <si>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</si>
  <si>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</si>
  <si>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</si>
  <si>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</si>
  <si>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</si>
  <si>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</si>
  <si>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</si>
  <si>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</si>
  <si>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</si>
  <si>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</si>
  <si>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</si>
  <si>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</si>
  <si>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</si>
  <si>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</si>
  <si>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</si>
  <si>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</si>
  <si>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</si>
  <si>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</si>
  <si>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</si>
  <si>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</si>
  <si>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</si>
  <si>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</si>
  <si>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</si>
  <si>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</si>
  <si>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</si>
  <si>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</si>
  <si>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</si>
  <si>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</si>
  <si>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</si>
  <si>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</si>
  <si>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</si>
  <si>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</si>
  <si>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</si>
  <si>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</si>
  <si>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</si>
  <si>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</si>
  <si>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</si>
  <si>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</si>
  <si>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</si>
  <si>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</si>
  <si>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</si>
  <si>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</si>
  <si>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</si>
  <si>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</si>
  <si>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</si>
  <si>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</si>
  <si>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</si>
  <si>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</si>
  <si>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</si>
  <si>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</si>
  <si>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</si>
  <si>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</si>
  <si>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</si>
  <si>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</si>
  <si>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</si>
  <si>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</si>
  <si>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</si>
  <si>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</si>
  <si>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</si>
  <si>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</si>
  <si>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</si>
  <si>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</si>
  <si>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</si>
  <si>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</si>
  <si>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</si>
  <si>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</si>
  <si>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</si>
  <si>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</si>
  <si>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</si>
  <si>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</si>
  <si>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</si>
  <si>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</si>
  <si>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</si>
  <si>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</si>
  <si>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</si>
  <si>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</si>
  <si>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</si>
  <si>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</si>
  <si>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</si>
  <si>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</si>
  <si>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</si>
  <si>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</si>
  <si>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</si>
  <si>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</si>
  <si>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</si>
  <si>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</si>
  <si>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</si>
  <si>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</si>
  <si>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</si>
  <si>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</si>
  <si>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</si>
  <si>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</si>
  <si>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</si>
  <si>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</si>
  <si>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</si>
  <si>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</si>
  <si>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</si>
  <si>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</si>
  <si>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</si>
  <si>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</si>
  <si>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</si>
  <si>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</si>
  <si>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</si>
  <si>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</si>
  <si>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</si>
  <si>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</si>
  <si>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</si>
  <si>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</si>
  <si>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</si>
  <si>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</si>
  <si>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</si>
  <si>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</si>
  <si>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</si>
  <si>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</si>
  <si>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</si>
  <si>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</si>
  <si>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</si>
  <si>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</si>
  <si>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</si>
  <si>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</si>
  <si>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</si>
  <si>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</si>
  <si>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</si>
  <si>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</si>
  <si>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</si>
  <si>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</si>
  <si>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</si>
  <si>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</si>
  <si>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</si>
  <si>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</si>
  <si>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</si>
  <si>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</si>
  <si>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</si>
  <si>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</si>
  <si>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</si>
  <si>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</si>
  <si>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</si>
  <si>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</si>
  <si>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</si>
  <si>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</si>
  <si>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</si>
  <si>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</si>
  <si>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</si>
  <si>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</si>
  <si>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</si>
  <si>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</si>
  <si>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</si>
  <si>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</si>
  <si>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</si>
  <si>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</si>
  <si>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</si>
  <si>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</si>
  <si>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</si>
  <si>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</si>
  <si>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</si>
  <si>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</si>
  <si>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</si>
  <si>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</si>
  <si>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</si>
  <si>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</si>
  <si>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</si>
  <si>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</si>
  <si>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</si>
  <si>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</si>
  <si>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</si>
  <si>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</si>
  <si>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</si>
  <si>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</si>
  <si>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</si>
  <si>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</si>
  <si>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</si>
  <si>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</si>
  <si>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</si>
  <si>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</si>
  <si>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</si>
  <si>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</si>
  <si>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</si>
  <si>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</si>
  <si>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</si>
  <si>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</si>
  <si>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</si>
  <si>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</si>
  <si>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</si>
  <si>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</si>
  <si>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</si>
  <si>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</si>
  <si>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</si>
  <si>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</si>
  <si>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</si>
  <si>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</si>
  <si>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</si>
  <si>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</si>
  <si>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</si>
  <si>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</si>
  <si>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</si>
  <si>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</si>
  <si>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</si>
  <si>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</si>
  <si>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</si>
  <si>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</si>
  <si>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</si>
  <si>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</si>
  <si>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</si>
  <si>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</si>
  <si>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</si>
  <si>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</si>
  <si>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</si>
  <si>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</si>
  <si>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</si>
  <si>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</si>
  <si>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</si>
  <si>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</si>
  <si>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</si>
  <si>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</si>
  <si>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</si>
  <si>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</si>
  <si>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</si>
  <si>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</si>
  <si>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</si>
  <si>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</si>
  <si>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</si>
  <si>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</si>
  <si>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</si>
  <si>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</si>
  <si>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</si>
  <si>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</si>
  <si>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</si>
  <si>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</si>
  <si>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</si>
  <si>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</si>
  <si>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</si>
  <si>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</si>
  <si>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</si>
  <si>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</si>
  <si>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</si>
  <si>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</si>
  <si>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</si>
  <si>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</si>
  <si>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</si>
  <si>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</si>
  <si>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</si>
  <si>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</si>
  <si>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</si>
  <si>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</si>
  <si>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</si>
  <si>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</si>
  <si>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</si>
  <si>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</si>
  <si>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</si>
  <si>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</si>
  <si>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</si>
  <si>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</si>
  <si>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</si>
  <si>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</si>
  <si>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</si>
  <si>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</si>
  <si>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</si>
  <si>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</si>
  <si>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</si>
  <si>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</si>
  <si>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</si>
  <si>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</si>
  <si>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</si>
  <si>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</si>
  <si>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</si>
  <si>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</si>
  <si>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</si>
  <si>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</si>
  <si>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</si>
  <si>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</si>
  <si>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</si>
  <si>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</si>
  <si>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</si>
  <si>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</si>
  <si>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</si>
  <si>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</si>
  <si>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</si>
  <si>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</si>
  <si>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</si>
  <si>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</si>
  <si>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</si>
  <si>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</si>
  <si>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</si>
  <si>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</si>
  <si>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</si>
  <si>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</si>
  <si>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</si>
  <si>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</si>
  <si>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</si>
  <si>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</si>
  <si>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</si>
  <si>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</si>
  <si>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</si>
  <si>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</si>
  <si>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</si>
  <si>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</si>
  <si>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</si>
  <si>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</si>
  <si>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</si>
  <si>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</si>
  <si>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</si>
  <si>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</si>
  <si>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</si>
  <si>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</si>
  <si>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</si>
  <si>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</si>
  <si>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</si>
  <si>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</si>
  <si>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</si>
  <si>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</si>
  <si>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</si>
  <si>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</si>
  <si>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</si>
  <si>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</si>
  <si>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</si>
  <si>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</si>
  <si>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</si>
  <si>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</si>
  <si>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</si>
  <si>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</si>
  <si>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</si>
  <si>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</si>
  <si>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</si>
  <si>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</si>
  <si>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</si>
  <si>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</si>
  <si>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</si>
  <si>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</si>
  <si>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</si>
  <si>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</si>
  <si>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</si>
  <si>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</si>
  <si>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</si>
  <si>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</si>
  <si>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</si>
  <si>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</si>
  <si>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</si>
  <si>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</si>
  <si>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</si>
  <si>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</si>
  <si>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</si>
  <si>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</si>
  <si>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</si>
  <si>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</si>
  <si>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</si>
  <si>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</si>
  <si>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</si>
  <si>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</si>
  <si>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</si>
  <si>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</si>
  <si>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</si>
  <si>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</si>
  <si>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</si>
  <si>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</si>
  <si>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</si>
  <si>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</si>
  <si>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</si>
  <si>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</si>
  <si>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</si>
  <si>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</si>
  <si>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</si>
  <si>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</si>
  <si>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</si>
  <si>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</si>
  <si>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</si>
  <si>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</si>
  <si>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</si>
  <si>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</si>
  <si>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</si>
  <si>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</si>
  <si>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</si>
  <si>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</si>
  <si>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</si>
  <si>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</si>
  <si>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</si>
  <si>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</si>
  <si>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</si>
  <si>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</si>
  <si>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</si>
  <si>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</si>
  <si>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</si>
  <si>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</si>
  <si>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</si>
  <si>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</si>
  <si>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</si>
  <si>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</si>
  <si>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</si>
  <si>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</si>
  <si>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</si>
  <si>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</si>
  <si>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</si>
  <si>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</si>
  <si>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</si>
  <si>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</si>
  <si>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</si>
  <si>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</si>
  <si>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</si>
  <si>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</si>
  <si>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</si>
  <si>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</si>
  <si>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</si>
  <si>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</si>
  <si>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</si>
  <si>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</si>
  <si>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</si>
  <si>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</si>
  <si>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</si>
  <si>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</si>
  <si>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</si>
  <si>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</si>
  <si>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</si>
  <si>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</si>
  <si>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</si>
  <si>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</si>
  <si>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</si>
  <si>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</si>
  <si>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</si>
  <si>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</si>
  <si>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</si>
  <si>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</si>
  <si>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</si>
  <si>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</si>
  <si>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</si>
  <si>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</si>
  <si>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</si>
  <si>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</si>
  <si>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</si>
  <si>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</si>
  <si>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</si>
  <si>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</si>
  <si>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</si>
  <si>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</si>
  <si>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</si>
  <si>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</si>
  <si>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</si>
  <si>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</si>
  <si>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</si>
  <si>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</si>
  <si>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</si>
  <si>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</si>
  <si>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</si>
  <si>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</si>
  <si>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</si>
  <si>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</si>
  <si>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</si>
  <si>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</si>
  <si>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</si>
  <si>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</si>
  <si>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</si>
  <si>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</si>
  <si>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</si>
  <si>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</si>
  <si>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</si>
  <si>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</si>
  <si>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</si>
  <si>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</si>
  <si>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</si>
  <si>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</si>
  <si>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</si>
  <si>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</si>
  <si>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</si>
  <si>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</si>
  <si>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</si>
  <si>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</si>
  <si>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</si>
  <si>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</si>
  <si>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</si>
  <si>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</si>
  <si>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</si>
  <si>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</si>
  <si>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</si>
  <si>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</si>
  <si>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</si>
  <si>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</si>
  <si>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</si>
  <si>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</si>
  <si>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</si>
  <si>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</si>
  <si>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</si>
  <si>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</si>
  <si>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</si>
  <si>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</si>
  <si>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</si>
  <si>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</si>
  <si>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</si>
  <si>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</si>
  <si>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</si>
  <si>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</si>
  <si>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</si>
  <si>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</si>
  <si>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</si>
  <si>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</si>
  <si>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</si>
  <si>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</si>
  <si>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</si>
  <si>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</si>
  <si>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</si>
  <si>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</si>
  <si>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</si>
  <si>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</si>
  <si>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</si>
  <si>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</si>
  <si>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</si>
  <si>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</si>
  <si>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</si>
  <si>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</si>
  <si>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</si>
  <si>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</si>
  <si>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</si>
  <si>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</si>
  <si>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</si>
  <si>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</si>
  <si>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</si>
  <si>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</si>
  <si>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</si>
  <si>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</si>
  <si>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</si>
  <si>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</si>
  <si>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</si>
  <si>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</si>
  <si>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</si>
  <si>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</si>
  <si>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</si>
  <si>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</si>
  <si>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</si>
  <si>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</si>
  <si>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</si>
  <si>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</si>
  <si>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</si>
  <si>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</si>
  <si>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</si>
  <si>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</si>
  <si>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</si>
  <si>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</si>
  <si>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</si>
  <si>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</si>
  <si>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</si>
  <si>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</si>
  <si>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</si>
  <si>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</si>
  <si>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</si>
  <si>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</si>
  <si>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</si>
  <si>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</si>
  <si>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</si>
  <si>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</si>
  <si>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</si>
  <si>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</si>
  <si>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</si>
  <si>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</si>
  <si>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</si>
  <si>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</si>
  <si>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</si>
  <si>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</si>
  <si>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</si>
  <si>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</si>
  <si>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</si>
  <si>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</si>
  <si>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</si>
  <si>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</si>
  <si>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</si>
  <si>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</si>
  <si>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</si>
  <si>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</si>
  <si>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</si>
  <si>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</si>
  <si>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</si>
  <si>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</si>
  <si>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</si>
  <si>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</si>
  <si>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</si>
  <si>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</si>
  <si>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</si>
  <si>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</si>
  <si>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</si>
  <si>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</si>
  <si>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</si>
  <si>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</si>
  <si>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</si>
  <si>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</si>
  <si>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</si>
  <si>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</si>
  <si>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</si>
  <si>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</si>
  <si>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</si>
  <si>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</si>
  <si>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</si>
  <si>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</si>
  <si>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</si>
  <si>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</si>
  <si>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</si>
  <si>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</si>
  <si>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</si>
  <si>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</si>
  <si>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</si>
  <si>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</si>
  <si>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</si>
  <si>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</si>
  <si>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</si>
  <si>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</si>
  <si>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</si>
  <si>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</si>
  <si>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</si>
  <si>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</si>
  <si>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</si>
  <si>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</si>
  <si>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</si>
  <si>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</si>
  <si>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</si>
  <si>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</si>
  <si>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</si>
  <si>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</si>
  <si>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</si>
  <si>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</si>
  <si>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</si>
  <si>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</si>
  <si>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</si>
  <si>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</si>
  <si>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</si>
  <si>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</si>
  <si>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</si>
  <si>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</si>
  <si>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</si>
  <si>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</si>
  <si>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</si>
  <si>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</si>
  <si>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</si>
  <si>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</si>
  <si>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</si>
  <si>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</si>
  <si>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</si>
  <si>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</si>
  <si>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</si>
  <si>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</si>
  <si>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</si>
  <si>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</si>
  <si>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</si>
  <si>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</si>
  <si>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</si>
  <si>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</si>
  <si>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</si>
  <si>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</si>
  <si>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</si>
  <si>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</si>
  <si>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</si>
  <si>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</si>
  <si>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</si>
  <si>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</si>
  <si>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</si>
  <si>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</si>
  <si>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</si>
  <si>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</si>
  <si>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</si>
  <si>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</si>
  <si>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</si>
  <si>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</si>
  <si>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</si>
  <si>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</si>
  <si>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</si>
  <si>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</si>
  <si>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</si>
  <si>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</si>
  <si>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</si>
  <si>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</si>
  <si>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</si>
  <si>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</si>
  <si>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</si>
  <si>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</si>
  <si>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</si>
  <si>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</si>
  <si>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</si>
  <si>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</si>
  <si>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</si>
  <si>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</si>
  <si>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</si>
  <si>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</si>
  <si>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</si>
  <si>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</si>
  <si>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</si>
  <si>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</si>
  <si>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</si>
  <si>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</si>
  <si>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</si>
  <si>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</si>
  <si>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</si>
  <si>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</si>
  <si>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</si>
  <si>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</si>
  <si>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</si>
  <si>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</si>
  <si>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</si>
  <si>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</si>
  <si>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</si>
  <si>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</si>
  <si>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</si>
  <si>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</si>
  <si>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</si>
  <si>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</si>
  <si>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</si>
  <si>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</si>
  <si>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</si>
  <si>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</si>
  <si>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</si>
  <si>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</si>
  <si>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</si>
  <si>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</si>
  <si>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</si>
  <si>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</si>
  <si>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</si>
  <si>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</si>
  <si>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</si>
  <si>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</si>
  <si>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</si>
  <si>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</si>
  <si>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</si>
  <si>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</si>
  <si>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</si>
  <si>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</si>
  <si>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</si>
  <si>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</si>
  <si>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</si>
  <si>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</si>
  <si>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</si>
  <si>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</si>
  <si>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</si>
  <si>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</si>
  <si>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</si>
  <si>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</si>
  <si>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</si>
  <si>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</si>
  <si>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</si>
  <si>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</si>
  <si>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</si>
  <si>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</si>
  <si>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</si>
  <si>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</si>
  <si>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</si>
  <si>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</si>
  <si>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</si>
  <si>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</si>
  <si>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</si>
  <si>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</si>
  <si>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</si>
  <si>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</si>
  <si>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</si>
  <si>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</si>
  <si>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</si>
  <si>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</si>
  <si>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</si>
  <si>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</si>
  <si>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</si>
  <si>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</si>
  <si>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</si>
  <si>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</si>
  <si>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</si>
  <si>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</si>
  <si>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</si>
  <si>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</si>
  <si>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</si>
  <si>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</si>
  <si>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</si>
  <si>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</si>
  <si>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</si>
  <si>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</si>
  <si>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</si>
  <si>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</si>
  <si>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</si>
  <si>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</si>
  <si>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</si>
  <si>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</si>
  <si>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</si>
  <si>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</si>
  <si>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</si>
  <si>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</si>
  <si>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</si>
  <si>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</si>
  <si>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</si>
  <si>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</si>
  <si>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</si>
  <si>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</si>
  <si>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</si>
  <si>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</si>
  <si>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</si>
  <si>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</si>
  <si>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</si>
  <si>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</si>
  <si>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</si>
  <si>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</si>
  <si>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</si>
  <si>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</si>
  <si>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</si>
  <si>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</si>
  <si>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</si>
  <si>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</si>
  <si>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</si>
  <si>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</si>
  <si>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</si>
  <si>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</si>
  <si>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</si>
  <si>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</si>
  <si>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</si>
  <si>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</si>
  <si>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</si>
  <si>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</si>
  <si>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</si>
  <si>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</si>
  <si>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</si>
  <si>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</si>
  <si>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</si>
  <si>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</si>
  <si>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</si>
  <si>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</si>
  <si>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</si>
  <si>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</si>
  <si>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</si>
  <si>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</si>
  <si>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</si>
  <si>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</si>
  <si>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</si>
  <si>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</si>
  <si>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</si>
  <si>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</si>
  <si>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</si>
  <si>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</si>
  <si>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</si>
  <si>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</si>
  <si>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</si>
  <si>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</si>
  <si>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</si>
  <si>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</si>
  <si>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</si>
  <si>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</si>
  <si>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</si>
  <si>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</si>
  <si>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</si>
  <si>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</si>
  <si>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</si>
  <si>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</si>
  <si>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</si>
  <si>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</si>
  <si>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</si>
  <si>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</si>
  <si>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</si>
  <si>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</si>
  <si>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</si>
  <si>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</si>
  <si>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</si>
  <si>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</si>
  <si>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</si>
  <si>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</si>
  <si>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</si>
  <si>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</si>
  <si>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</si>
  <si>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</si>
  <si>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</si>
  <si>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</si>
  <si>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</si>
  <si>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</si>
  <si>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</si>
  <si>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</si>
  <si>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</si>
  <si>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</si>
  <si>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</si>
  <si>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</si>
  <si>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</si>
  <si>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</si>
  <si>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</si>
  <si>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</si>
  <si>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</si>
  <si>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</si>
  <si>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</si>
  <si>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</si>
  <si>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</si>
  <si>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</si>
  <si>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</si>
  <si>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</si>
  <si>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</si>
  <si>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</si>
  <si>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</si>
  <si>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</si>
  <si>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</si>
  <si>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</si>
  <si>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</si>
  <si>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</si>
  <si>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</si>
  <si>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</si>
  <si>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</si>
  <si>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</si>
  <si>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</si>
  <si>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</si>
  <si>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</si>
  <si>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</si>
  <si>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</si>
  <si>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</si>
  <si>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</si>
  <si>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</si>
  <si>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</si>
  <si>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</si>
  <si>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</si>
  <si>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</si>
  <si>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</si>
  <si>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</si>
  <si>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</si>
  <si>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</si>
  <si>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</si>
  <si>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</si>
  <si>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</si>
  <si>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</si>
  <si>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</si>
  <si>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</si>
  <si>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</si>
  <si>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</si>
  <si>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</si>
  <si>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</si>
  <si>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</si>
  <si>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</si>
  <si>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</si>
  <si>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</si>
  <si>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</si>
  <si>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</si>
  <si>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</si>
  <si>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</si>
  <si>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</si>
  <si>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</si>
  <si>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</si>
  <si>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</si>
  <si>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</si>
  <si>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</si>
  <si>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</si>
  <si>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</si>
  <si>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</si>
  <si>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</si>
  <si>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</si>
  <si>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</si>
  <si>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</si>
  <si>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</si>
  <si>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</si>
  <si>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</si>
  <si>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</si>
  <si>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</si>
  <si>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</si>
  <si>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</si>
  <si>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</si>
  <si>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</si>
  <si>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</si>
  <si>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</si>
  <si>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</si>
  <si>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</si>
  <si>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</si>
  <si>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</si>
  <si>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</si>
  <si>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</si>
  <si>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</si>
  <si>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</si>
  <si>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</si>
  <si>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</si>
  <si>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</si>
  <si>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</si>
  <si>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</si>
  <si>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</si>
  <si>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</si>
  <si>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</si>
  <si>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</si>
  <si>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</si>
  <si>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</si>
  <si>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</si>
  <si>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</si>
  <si>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</si>
  <si>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</si>
  <si>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</si>
  <si>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</si>
  <si>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</si>
  <si>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</si>
  <si>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</si>
  <si>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</si>
  <si>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</si>
  <si>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</si>
  <si>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</si>
  <si>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</si>
  <si>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</si>
  <si>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</si>
  <si>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</si>
  <si>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</si>
  <si>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</si>
  <si>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</si>
  <si>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</si>
  <si>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</si>
  <si>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</si>
  <si>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</si>
  <si>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</si>
  <si>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</si>
  <si>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</si>
  <si>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</si>
  <si>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</si>
  <si>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</si>
  <si>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</si>
  <si>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</si>
  <si>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</si>
  <si>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</si>
  <si>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</si>
  <si>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</si>
  <si>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</si>
  <si>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</si>
  <si>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</si>
  <si>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</si>
  <si>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</si>
  <si>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</si>
  <si>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</si>
  <si>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</si>
  <si>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</si>
  <si>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</si>
  <si>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</si>
  <si>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</si>
  <si>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</si>
  <si>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</si>
  <si>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</si>
  <si>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</si>
  <si>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</si>
  <si>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</si>
  <si>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</si>
  <si>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</si>
  <si>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</si>
  <si>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</si>
  <si>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</si>
  <si>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</si>
  <si>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</si>
  <si>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</si>
  <si>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</si>
  <si>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</si>
  <si>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</si>
  <si>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</si>
  <si>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</si>
  <si>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</si>
  <si>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</si>
  <si>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</si>
  <si>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</si>
  <si>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</si>
  <si>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</si>
  <si>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</si>
  <si>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</si>
  <si>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</si>
  <si>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</si>
  <si>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</si>
  <si>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</si>
  <si>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</si>
  <si>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</si>
  <si>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</si>
  <si>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</si>
  <si>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</si>
  <si>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</si>
  <si>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</si>
  <si>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</si>
  <si>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</si>
  <si>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</si>
  <si>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</si>
  <si>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</si>
  <si>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</si>
  <si>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</si>
  <si>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</si>
  <si>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</si>
  <si>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</si>
  <si>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</si>
  <si>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</si>
  <si>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</si>
  <si>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</si>
  <si>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</si>
  <si>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</si>
  <si>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</si>
  <si>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</si>
  <si>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</si>
  <si>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</si>
  <si>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</si>
  <si>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</si>
  <si>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</si>
  <si>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</si>
  <si>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</si>
  <si>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</si>
  <si>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</si>
  <si>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</si>
  <si>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</si>
  <si>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</si>
  <si>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</si>
  <si>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</si>
  <si>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</si>
  <si>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</si>
  <si>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</si>
  <si>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</si>
  <si>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</si>
  <si>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</si>
  <si>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</si>
  <si>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</si>
  <si>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</si>
  <si>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</si>
  <si>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</si>
  <si>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</si>
  <si>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</si>
  <si>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</si>
  <si>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</si>
  <si>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</si>
  <si>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</si>
  <si>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</si>
  <si>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</si>
  <si>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</si>
  <si>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</si>
  <si>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</si>
  <si>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</si>
  <si>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</si>
  <si>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</si>
  <si>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</si>
  <si>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</si>
  <si>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</si>
  <si>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</si>
  <si>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</si>
  <si>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</si>
  <si>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</si>
  <si>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</si>
  <si>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</si>
  <si>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</si>
  <si>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</si>
  <si>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</si>
  <si>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</si>
  <si>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</si>
  <si>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</si>
  <si>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</si>
  <si>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</si>
  <si>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</si>
  <si>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</si>
  <si>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</si>
  <si>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</si>
  <si>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</si>
  <si>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</si>
  <si>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</si>
  <si>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</si>
  <si>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</si>
  <si>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</si>
  <si>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</si>
  <si>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</si>
  <si>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</si>
  <si>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</si>
  <si>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</si>
  <si>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</si>
  <si>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</si>
  <si>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</si>
  <si>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</si>
  <si>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</si>
  <si>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</si>
  <si>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</si>
  <si>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</si>
  <si>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</si>
  <si>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</si>
  <si>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</si>
  <si>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</si>
  <si>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</si>
  <si>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</si>
  <si>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</si>
  <si>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</si>
  <si>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</si>
  <si>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</si>
  <si>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</si>
  <si>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</si>
  <si>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</si>
  <si>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</si>
  <si>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</si>
  <si>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</si>
  <si>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</si>
  <si>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</si>
  <si>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</si>
  <si>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</si>
  <si>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</si>
  <si>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</si>
  <si>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</si>
  <si>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</si>
  <si>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</si>
  <si>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</si>
  <si>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</si>
  <si>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</si>
  <si>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</si>
  <si>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</si>
  <si>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</si>
  <si>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</si>
  <si>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</si>
  <si>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</si>
  <si>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</si>
  <si>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</si>
  <si>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</si>
  <si>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</si>
  <si>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</si>
  <si>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</si>
  <si>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</si>
  <si>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</si>
  <si>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</si>
  <si>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</si>
  <si>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</si>
  <si>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</si>
  <si>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</si>
  <si>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</si>
  <si>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</si>
  <si>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</si>
  <si>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</si>
  <si>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</si>
  <si>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</si>
  <si>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</si>
  <si>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</si>
  <si>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</si>
  <si>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</si>
  <si>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</si>
  <si>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</si>
  <si>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</si>
  <si>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</si>
  <si>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</si>
  <si>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</si>
  <si>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</si>
  <si>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</si>
  <si>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</si>
  <si>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</si>
  <si>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</si>
  <si>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</si>
  <si>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</si>
  <si>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</si>
  <si>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</si>
  <si>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</si>
  <si>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</si>
  <si>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</si>
  <si>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</si>
  <si>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</si>
  <si>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</si>
  <si>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</si>
  <si>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</si>
  <si>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</si>
  <si>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</si>
  <si>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</si>
  <si>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</si>
  <si>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</si>
  <si>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</si>
  <si>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</si>
  <si>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</si>
  <si>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</si>
  <si>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</si>
  <si>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</si>
  <si>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</si>
  <si>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</si>
  <si>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</si>
  <si>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</si>
  <si>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</si>
  <si>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</si>
  <si>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</si>
  <si>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</si>
  <si>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</si>
  <si>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</si>
  <si>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</si>
  <si>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</si>
  <si>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</si>
  <si>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</si>
  <si>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</si>
  <si>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</si>
  <si>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</si>
  <si>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</si>
  <si>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</si>
  <si>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</si>
  <si>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</si>
  <si>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</si>
  <si>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</si>
  <si>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</si>
  <si>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</si>
  <si>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</si>
  <si>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</si>
  <si>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</si>
  <si>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</si>
  <si>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</si>
  <si>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</si>
  <si>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</si>
  <si>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</si>
  <si>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</si>
  <si>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</si>
  <si>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</si>
  <si>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</si>
  <si>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</si>
  <si>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</si>
  <si>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</si>
  <si>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</si>
  <si>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</si>
  <si>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</si>
  <si>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</si>
  <si>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</si>
  <si>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</si>
  <si>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</si>
  <si>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</si>
  <si>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</si>
  <si>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</si>
  <si>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</si>
  <si>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</si>
  <si>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</si>
  <si>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</si>
  <si>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</si>
  <si>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</si>
  <si>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</si>
  <si>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</si>
  <si>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</si>
  <si>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</si>
  <si>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</si>
  <si>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</si>
  <si>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</si>
  <si>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</si>
  <si>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</si>
  <si>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</si>
  <si>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</si>
  <si>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</si>
  <si>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</si>
  <si>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</si>
  <si>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</si>
  <si>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</si>
  <si>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</si>
  <si>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</si>
  <si>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</si>
  <si>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</si>
  <si>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</si>
  <si>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</si>
  <si>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</si>
  <si>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</si>
  <si>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</si>
  <si>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</si>
  <si>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</si>
  <si>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</si>
  <si>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</si>
  <si>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</si>
  <si>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</si>
  <si>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</si>
  <si>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</si>
  <si>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</si>
  <si>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</si>
  <si>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</si>
  <si>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</si>
  <si>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</si>
  <si>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</si>
  <si>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</si>
  <si>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</si>
  <si>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</si>
  <si>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</si>
  <si>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</si>
  <si>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</si>
  <si>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</si>
  <si>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</si>
  <si>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</si>
  <si>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</si>
  <si>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</si>
  <si>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</si>
  <si>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</si>
  <si>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</si>
  <si>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</si>
  <si>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</si>
  <si>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</si>
  <si>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</si>
  <si>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</si>
  <si>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</si>
  <si>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</si>
  <si>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</si>
  <si>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</si>
  <si>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</si>
  <si>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</si>
  <si>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</si>
  <si>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</si>
  <si>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</si>
  <si>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</si>
  <si>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</si>
  <si>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</si>
  <si>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</si>
  <si>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</si>
  <si>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</si>
  <si>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</si>
  <si>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</si>
  <si>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</si>
  <si>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</si>
  <si>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</si>
  <si>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</si>
  <si>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</si>
  <si>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</si>
  <si>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</si>
  <si>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</si>
  <si>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</si>
  <si>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</si>
  <si>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</si>
  <si>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</si>
  <si>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</si>
  <si>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</si>
  <si>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</si>
  <si>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</si>
  <si>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</si>
  <si>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</si>
  <si>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</si>
  <si>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</si>
  <si>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</si>
  <si>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</si>
  <si>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</si>
  <si>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</si>
  <si>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</si>
  <si>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</si>
  <si>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</si>
  <si>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</si>
  <si>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</si>
  <si>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</si>
  <si>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</si>
  <si>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</si>
  <si>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</si>
  <si>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</si>
  <si>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</si>
  <si>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</si>
  <si>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</si>
  <si>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</si>
  <si>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</si>
  <si>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</si>
  <si>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</si>
  <si>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</si>
  <si>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</si>
  <si>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</si>
  <si>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</si>
  <si>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</si>
  <si>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</si>
  <si>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</si>
  <si>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</si>
  <si>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</si>
  <si>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</si>
  <si>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</si>
  <si>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</si>
  <si>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</si>
  <si>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</si>
  <si>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</si>
  <si>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</si>
  <si>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</si>
  <si>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</si>
  <si>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</si>
  <si>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</si>
  <si>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</si>
  <si>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</si>
  <si>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</si>
  <si>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</si>
  <si>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</si>
  <si>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</si>
  <si>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</si>
  <si>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</si>
  <si>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</si>
  <si>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</si>
  <si>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</si>
  <si>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</si>
  <si>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</si>
  <si>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</si>
  <si>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</si>
  <si>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</si>
  <si>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</si>
  <si>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</si>
  <si>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</si>
  <si>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</si>
  <si>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</si>
  <si>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</si>
  <si>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</si>
  <si>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</si>
  <si>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</si>
  <si>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</si>
  <si>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</si>
  <si>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</si>
  <si>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</si>
  <si>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</si>
  <si>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</si>
  <si>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</si>
  <si>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</si>
  <si>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</si>
  <si>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</si>
  <si>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</si>
  <si>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</si>
  <si>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</si>
  <si>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</si>
  <si>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</si>
  <si>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</si>
  <si>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</si>
  <si>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</si>
  <si>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</si>
  <si>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</si>
  <si>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</si>
  <si>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</si>
  <si>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</si>
  <si>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</si>
  <si>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</si>
  <si>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</si>
  <si>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</si>
  <si>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</si>
  <si>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</si>
  <si>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</si>
  <si>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</si>
  <si>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</si>
  <si>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</si>
  <si>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</si>
  <si>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</si>
  <si>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</si>
  <si>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</si>
  <si>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</si>
  <si>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</si>
  <si>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</si>
  <si>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</si>
  <si>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</si>
  <si>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</si>
  <si>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</si>
  <si>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</si>
  <si>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</si>
  <si>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</si>
  <si>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</si>
  <si>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</si>
  <si>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</si>
  <si>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</si>
  <si>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</si>
  <si>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</si>
  <si>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</si>
  <si>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</si>
  <si>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</si>
  <si>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</si>
  <si>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</si>
  <si>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</si>
  <si>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</si>
  <si>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</si>
  <si>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</si>
  <si>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</si>
  <si>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</si>
  <si>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</si>
  <si>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</si>
  <si>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</si>
  <si>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</si>
  <si>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</si>
  <si>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</si>
  <si>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</si>
  <si>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</si>
  <si>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</si>
  <si>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</si>
  <si>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</si>
  <si>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</si>
  <si>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</si>
  <si>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</si>
  <si>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</si>
  <si>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</si>
  <si>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</si>
  <si>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</si>
  <si>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</si>
  <si>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</si>
  <si>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</si>
  <si>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</si>
  <si>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</si>
  <si>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</si>
  <si>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</si>
  <si>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</si>
  <si>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</si>
  <si>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</si>
  <si>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</si>
  <si>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</si>
  <si>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</si>
  <si>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</si>
  <si>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</si>
  <si>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</si>
  <si>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</si>
  <si>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</si>
  <si>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</si>
  <si>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</si>
  <si>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</si>
  <si>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</si>
  <si>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</si>
  <si>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</si>
  <si>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</si>
  <si>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</si>
  <si>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</si>
  <si>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</si>
  <si>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</si>
  <si>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</si>
  <si>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</si>
  <si>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</si>
  <si>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</si>
  <si>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</si>
  <si>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</si>
  <si>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</si>
  <si>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</si>
  <si>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</si>
  <si>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</si>
  <si>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</si>
  <si>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</si>
  <si>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</si>
  <si>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</si>
  <si>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</si>
  <si>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</si>
  <si>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</si>
  <si>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</si>
  <si>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</si>
  <si>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</si>
  <si>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</si>
  <si>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</si>
  <si>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</si>
  <si>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</si>
  <si>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</si>
  <si>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</si>
  <si>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</si>
  <si>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</si>
  <si>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</si>
  <si>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</si>
  <si>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</si>
  <si>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</si>
  <si>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</si>
  <si>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</si>
  <si>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</si>
  <si>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</si>
  <si>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</si>
  <si>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</si>
  <si>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</si>
  <si>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</si>
  <si>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</si>
  <si>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</si>
  <si>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</si>
  <si>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</si>
  <si>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</si>
  <si>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</si>
  <si>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</si>
  <si>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</si>
  <si>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</si>
  <si>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</si>
  <si>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</si>
  <si>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</si>
  <si>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</si>
  <si>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</si>
  <si>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</si>
  <si>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</si>
  <si>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</si>
  <si>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</si>
  <si>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</si>
  <si>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</si>
  <si>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</si>
  <si>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</si>
  <si>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</si>
  <si>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</si>
  <si>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</si>
  <si>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</si>
  <si>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</si>
  <si>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</si>
  <si>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</si>
  <si>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</si>
  <si>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</si>
  <si>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</si>
  <si>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</si>
  <si>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</si>
  <si>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</si>
  <si>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</si>
  <si>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</si>
  <si>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</si>
  <si>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</si>
  <si>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</si>
  <si>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</si>
  <si>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</si>
  <si>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</si>
  <si>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</si>
  <si>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</si>
  <si>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</si>
  <si>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</si>
  <si>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</si>
  <si>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</si>
  <si>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</si>
  <si>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</si>
  <si>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</si>
  <si>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</si>
  <si>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</si>
  <si>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</si>
  <si>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</si>
  <si>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</si>
  <si>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</si>
  <si>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</si>
  <si>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</si>
  <si>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</si>
  <si>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</si>
  <si>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</si>
  <si>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</si>
  <si>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</si>
  <si>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</si>
  <si>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</si>
  <si>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</si>
  <si>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</si>
  <si>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</si>
  <si>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</si>
  <si>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</si>
  <si>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</si>
  <si>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</si>
  <si>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</si>
  <si>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</si>
  <si>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</si>
  <si>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</si>
  <si>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</si>
  <si>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</si>
  <si>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</si>
  <si>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</si>
  <si>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</si>
  <si>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</si>
  <si>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</si>
  <si>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</si>
  <si>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</si>
  <si>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</si>
  <si>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</si>
  <si>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</si>
  <si>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</si>
  <si>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</si>
  <si>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</si>
  <si>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</si>
  <si>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</si>
  <si>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</si>
  <si>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</si>
  <si>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</si>
  <si>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</si>
  <si>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</si>
  <si>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</si>
  <si>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</si>
  <si>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</si>
  <si>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</si>
  <si>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</si>
  <si>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</si>
  <si>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</si>
  <si>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</si>
  <si>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</si>
  <si>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</si>
  <si>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</si>
  <si>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</si>
  <si>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</si>
  <si>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</si>
  <si>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</si>
  <si>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</si>
  <si>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</si>
  <si>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</si>
  <si>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</si>
  <si>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</si>
  <si>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</si>
  <si>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</si>
  <si>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</si>
  <si>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</si>
  <si>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</si>
  <si>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</si>
  <si>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</si>
  <si>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</si>
  <si>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</si>
  <si>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</si>
  <si>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</si>
  <si>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</si>
  <si>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</si>
  <si>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</si>
  <si>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</si>
  <si>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</si>
  <si>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</si>
  <si>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</si>
  <si>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</si>
  <si>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</si>
  <si>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</si>
  <si>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</si>
  <si>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</si>
  <si>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</si>
  <si>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</si>
  <si>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</si>
  <si>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</si>
  <si>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</si>
  <si>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</si>
  <si>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</si>
  <si>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</si>
  <si>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</si>
  <si>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</si>
  <si>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</si>
  <si>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</si>
  <si>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</si>
  <si>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</si>
  <si>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</si>
  <si>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</si>
  <si>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</si>
  <si>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</si>
  <si>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</si>
  <si>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</si>
  <si>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</si>
  <si>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</si>
  <si>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</si>
  <si>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</si>
  <si>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</si>
  <si>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</si>
  <si>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</si>
  <si>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</si>
  <si>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</si>
  <si>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</si>
  <si>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</si>
  <si>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</si>
  <si>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</si>
  <si>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</si>
  <si>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</si>
  <si>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</si>
  <si>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</si>
  <si>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</si>
  <si>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</si>
  <si>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</si>
  <si>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</si>
  <si>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</si>
  <si>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</si>
  <si>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</si>
  <si>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</si>
  <si>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</si>
  <si>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</si>
  <si>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</si>
  <si>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</si>
  <si>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</si>
  <si>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</si>
  <si>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</si>
  <si>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</si>
  <si>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</si>
  <si>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</si>
  <si>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</si>
  <si>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</si>
  <si>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</si>
  <si>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</si>
  <si>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</si>
  <si>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</si>
  <si>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</si>
  <si>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</si>
  <si>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</si>
  <si>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</si>
  <si>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</si>
  <si>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</si>
  <si>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</si>
  <si>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</si>
  <si>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</si>
  <si>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</si>
  <si>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</si>
  <si>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</si>
  <si>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</si>
  <si>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</si>
  <si>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</si>
  <si>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</si>
  <si>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</si>
  <si>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</si>
  <si>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</si>
  <si>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</si>
  <si>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</si>
  <si>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</si>
  <si>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</si>
  <si>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</si>
  <si>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</si>
  <si>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</si>
  <si>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</si>
  <si>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</si>
  <si>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</si>
  <si>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</si>
  <si>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</si>
  <si>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</si>
  <si>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</si>
  <si>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</si>
  <si>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</si>
  <si>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</si>
  <si>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</si>
  <si>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</si>
  <si>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</si>
  <si>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</si>
  <si>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</si>
  <si>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</si>
  <si>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</si>
  <si>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</si>
  <si>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</si>
  <si>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</si>
  <si>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</si>
  <si>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</si>
  <si>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</si>
  <si>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</si>
  <si>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</si>
  <si>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</si>
  <si>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</si>
  <si>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</si>
  <si>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</si>
  <si>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</si>
  <si>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</si>
  <si>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</si>
  <si>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</si>
  <si>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</si>
  <si>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</si>
  <si>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</si>
  <si>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</si>
  <si>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</si>
  <si>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</si>
  <si>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</si>
  <si>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</si>
  <si>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</si>
  <si>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</si>
  <si>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</si>
  <si>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</si>
  <si>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</si>
  <si>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</si>
  <si>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</si>
  <si>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</si>
  <si>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</si>
  <si>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</si>
  <si>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</si>
  <si>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</si>
  <si>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</si>
  <si>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</si>
  <si>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</si>
  <si>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</si>
  <si>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</si>
  <si>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</si>
  <si>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</si>
  <si>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</si>
  <si>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</si>
  <si>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</si>
  <si>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</si>
  <si>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</si>
  <si>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</si>
  <si>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</si>
  <si>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</si>
  <si>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</si>
  <si>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</si>
  <si>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</si>
  <si>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</si>
  <si>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</si>
  <si>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</si>
  <si>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</si>
  <si>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</si>
  <si>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</si>
  <si>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</si>
  <si>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</si>
  <si>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</si>
  <si>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</si>
  <si>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</si>
  <si>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</si>
  <si>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</si>
  <si>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</si>
  <si>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</si>
  <si>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</si>
  <si>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</si>
  <si>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</si>
  <si>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</si>
  <si>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</si>
  <si>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</si>
  <si>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</si>
  <si>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</si>
  <si>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</si>
  <si>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</si>
  <si>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</si>
  <si>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</si>
  <si>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</si>
  <si>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</si>
  <si>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</si>
  <si>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</si>
  <si>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</si>
  <si>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</si>
  <si>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</si>
  <si>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</si>
  <si>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</si>
  <si>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</si>
  <si>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</si>
  <si>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</si>
  <si>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</si>
  <si>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</si>
  <si>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</si>
  <si>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</si>
  <si>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</si>
  <si>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</si>
  <si>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</si>
  <si>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</si>
  <si>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</si>
  <si>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</si>
  <si>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</si>
  <si>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</si>
  <si>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</si>
  <si>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</si>
  <si>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</si>
  <si>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</si>
  <si>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</si>
  <si>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</si>
  <si>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</si>
  <si>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</si>
  <si>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</si>
  <si>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</si>
  <si>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</si>
  <si>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</si>
  <si>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</si>
  <si>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</si>
  <si>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</si>
  <si>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</si>
  <si>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</si>
  <si>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</si>
  <si>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</si>
  <si>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</si>
  <si>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</si>
  <si>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</si>
  <si>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</si>
  <si>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</si>
  <si>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</si>
  <si>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</si>
  <si>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</si>
  <si>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</si>
  <si>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</si>
  <si>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</si>
  <si>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</si>
  <si>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</si>
  <si>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</si>
  <si>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</si>
  <si>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</si>
  <si>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</si>
  <si>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</si>
  <si>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</si>
  <si>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</si>
  <si>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</si>
  <si>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</si>
  <si>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</si>
  <si>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</si>
  <si>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</si>
  <si>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</si>
  <si>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</si>
  <si>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</si>
  <si>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</si>
  <si>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</si>
  <si>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</si>
  <si>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</si>
  <si>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</si>
  <si>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</si>
  <si>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</si>
  <si>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</si>
  <si>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</si>
  <si>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</si>
  <si>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</si>
  <si>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</si>
  <si>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</si>
  <si>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</si>
  <si>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</si>
  <si>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</si>
  <si>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</si>
  <si>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</si>
  <si>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</si>
  <si>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</si>
  <si>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</si>
  <si>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</si>
  <si>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</si>
  <si>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</si>
  <si>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</si>
  <si>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</si>
  <si>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</si>
  <si>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</si>
  <si>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</si>
  <si>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</si>
  <si>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</si>
  <si>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</si>
  <si>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</si>
  <si>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</si>
  <si>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</si>
  <si>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</si>
  <si>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</si>
  <si>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</si>
  <si>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</si>
  <si>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</si>
  <si>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</si>
  <si>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</si>
  <si>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</si>
  <si>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</si>
  <si>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</si>
  <si>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</si>
  <si>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</si>
  <si>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</si>
  <si>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</si>
  <si>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</si>
  <si>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</si>
  <si>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</si>
  <si>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</si>
  <si>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</si>
  <si>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</si>
  <si>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</si>
  <si>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</si>
  <si>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</si>
  <si>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</si>
  <si>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</si>
  <si>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</si>
  <si>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</si>
  <si>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</si>
  <si>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</si>
  <si>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</si>
  <si>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</si>
  <si>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</si>
  <si>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</si>
  <si>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</si>
  <si>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</si>
  <si>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</si>
  <si>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</si>
  <si>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</si>
  <si>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</si>
  <si>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</si>
  <si>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</si>
  <si>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</si>
  <si>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</si>
  <si>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</si>
  <si>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</si>
  <si>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</si>
  <si>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</si>
  <si>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</si>
  <si>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</si>
  <si>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</si>
  <si>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</si>
  <si>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</si>
  <si>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</si>
  <si>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</si>
  <si>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</si>
  <si>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</si>
  <si>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</si>
  <si>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</si>
  <si>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</si>
  <si>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</si>
  <si>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</si>
  <si>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</si>
  <si>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</si>
  <si>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</si>
  <si>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</si>
  <si>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</si>
  <si>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</si>
  <si>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</si>
  <si>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</si>
  <si>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</si>
  <si>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</si>
  <si>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</si>
  <si>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</si>
  <si>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</si>
  <si>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</si>
  <si>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</si>
  <si>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</si>
  <si>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</si>
  <si>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</si>
  <si>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</si>
  <si>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</si>
  <si>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</si>
  <si>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</si>
  <si>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</si>
  <si>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</si>
  <si>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</si>
  <si>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</si>
  <si>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</si>
  <si>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</si>
  <si>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</si>
  <si>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</si>
  <si>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</si>
  <si>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</si>
  <si>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</si>
  <si>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</si>
  <si>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</si>
  <si>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</si>
  <si>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</si>
  <si>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</si>
  <si>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</si>
  <si>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</si>
  <si>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</si>
  <si>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</si>
  <si>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</si>
  <si>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</si>
  <si>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</si>
  <si>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</si>
  <si>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</si>
  <si>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</si>
  <si>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</si>
  <si>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</si>
  <si>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</si>
  <si>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</si>
  <si>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</si>
  <si>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</si>
  <si>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</si>
  <si>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</si>
  <si>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</si>
  <si>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</si>
  <si>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</si>
  <si>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</si>
  <si>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</si>
  <si>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</si>
  <si>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</si>
  <si>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</si>
  <si>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</si>
  <si>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</si>
  <si>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</si>
  <si>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</si>
  <si>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</si>
  <si>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</si>
  <si>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</si>
  <si>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</si>
  <si>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</si>
  <si>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</si>
  <si>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</si>
  <si>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</si>
  <si>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</si>
  <si>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</si>
  <si>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</si>
  <si>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</si>
  <si>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</si>
  <si>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</si>
  <si>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</si>
  <si>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</si>
  <si>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</si>
  <si>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</si>
  <si>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</si>
  <si>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</si>
  <si>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</si>
  <si>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</si>
  <si>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</si>
  <si>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</si>
  <si>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</si>
  <si>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</si>
  <si>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</si>
  <si>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</si>
  <si>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</si>
  <si>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</si>
  <si>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</si>
  <si>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</si>
  <si>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</si>
  <si>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</si>
  <si>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</si>
  <si>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</si>
  <si>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</si>
  <si>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</si>
  <si>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</si>
  <si>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</si>
  <si>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</si>
  <si>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</si>
  <si>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</si>
  <si>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</si>
  <si>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</si>
  <si>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</si>
  <si>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</si>
  <si>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</si>
  <si>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</si>
  <si>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</si>
  <si>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</si>
  <si>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</si>
  <si>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</si>
  <si>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</si>
  <si>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</si>
  <si>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</si>
  <si>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</si>
  <si>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</si>
  <si>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</si>
  <si>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</si>
  <si>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</si>
  <si>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</si>
  <si>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</si>
  <si>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</si>
  <si>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</si>
  <si>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</si>
  <si>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</si>
  <si>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</si>
  <si>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</si>
  <si>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</si>
  <si>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</si>
  <si>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</si>
  <si>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</si>
  <si>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</si>
  <si>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</si>
  <si>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</si>
  <si>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</si>
  <si>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</si>
  <si>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</si>
  <si>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</si>
  <si>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</si>
  <si>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</si>
  <si>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</si>
  <si>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</si>
  <si>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</si>
  <si>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</si>
  <si>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</si>
  <si>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</si>
  <si>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</si>
  <si>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</si>
  <si>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</si>
  <si>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</si>
  <si>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</si>
  <si>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</si>
  <si>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</si>
  <si>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</si>
  <si>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</si>
  <si>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</si>
  <si>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</si>
  <si>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</si>
  <si>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</si>
  <si>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</si>
  <si>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</si>
  <si>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</si>
  <si>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</si>
  <si>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</si>
  <si>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</si>
  <si>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</si>
  <si>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</si>
  <si>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</si>
  <si>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</si>
  <si>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</si>
  <si>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</si>
  <si>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</si>
  <si>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</si>
  <si>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</si>
  <si>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</si>
  <si>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</si>
  <si>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</si>
  <si>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</si>
  <si>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</si>
  <si>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</si>
  <si>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</si>
  <si>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</si>
  <si>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</si>
  <si>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</si>
  <si>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</si>
  <si>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</si>
  <si>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</si>
  <si>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</si>
  <si>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</si>
  <si>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</si>
  <si>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</si>
  <si>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</si>
  <si>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</si>
  <si>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</si>
  <si>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</si>
  <si>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</si>
  <si>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</si>
  <si>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</si>
  <si>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</si>
  <si>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</si>
  <si>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</si>
  <si>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</si>
  <si>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</si>
  <si>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</si>
  <si>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</si>
  <si>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</si>
  <si>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</si>
  <si>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</si>
  <si>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</si>
  <si>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</si>
  <si>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</si>
  <si>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</si>
  <si>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</si>
  <si>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</si>
  <si>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</si>
  <si>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</si>
  <si>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</si>
  <si>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</si>
  <si>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</si>
  <si>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</si>
  <si>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</si>
  <si>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</si>
  <si>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</si>
  <si>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</si>
  <si>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</si>
  <si>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</si>
  <si>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</si>
  <si>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</si>
  <si>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</si>
  <si>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</si>
  <si>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</si>
  <si>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</si>
  <si>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</si>
  <si>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</si>
  <si>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</si>
  <si>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</si>
  <si>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</si>
  <si>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</si>
  <si>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</si>
  <si>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</si>
  <si>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</si>
  <si>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</si>
  <si>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</si>
  <si>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</si>
  <si>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</si>
  <si>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</si>
  <si>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</si>
  <si>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</si>
  <si>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</si>
  <si>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</si>
  <si>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</si>
  <si>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</si>
  <si>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</si>
  <si>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</si>
  <si>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</si>
  <si>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</si>
  <si>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</si>
  <si>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</si>
  <si>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</si>
  <si>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</si>
  <si>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</si>
  <si>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</si>
  <si>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</si>
  <si>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</si>
  <si>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</si>
  <si>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</si>
  <si>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</si>
  <si>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</si>
  <si>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</si>
  <si>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</si>
  <si>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</si>
  <si>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</si>
  <si>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</si>
  <si>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</si>
  <si>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</si>
  <si>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</si>
  <si>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</si>
  <si>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</si>
  <si>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</si>
  <si>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</si>
  <si>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</si>
  <si>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</si>
  <si>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</si>
  <si>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</si>
  <si>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</si>
  <si>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</si>
  <si>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</si>
  <si>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</si>
  <si>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</si>
  <si>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</si>
  <si>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</si>
  <si>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</si>
  <si>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</si>
  <si>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</si>
  <si>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</si>
  <si>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</si>
  <si>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</si>
  <si>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</si>
  <si>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</si>
  <si>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</si>
  <si>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</si>
  <si>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</si>
  <si>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</si>
  <si>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</si>
  <si>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</si>
  <si>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</si>
  <si>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</si>
  <si>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</si>
  <si>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</si>
  <si>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</si>
  <si>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</si>
  <si>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</si>
  <si>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</si>
  <si>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</si>
  <si>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</si>
  <si>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</si>
  <si>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</si>
  <si>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</si>
  <si>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</si>
  <si>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</si>
  <si>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</si>
  <si>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</si>
  <si>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</si>
  <si>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</si>
  <si>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</si>
  <si>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</si>
  <si>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</si>
  <si>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</si>
  <si>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</si>
  <si>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</si>
  <si>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</si>
  <si>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</si>
  <si>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</si>
  <si>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</si>
  <si>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</si>
  <si>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</si>
  <si>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</si>
  <si>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</si>
  <si>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</si>
  <si>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</si>
  <si>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</si>
  <si>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</si>
  <si>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</si>
  <si>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</si>
  <si>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</si>
  <si>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</si>
  <si>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</si>
  <si>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</si>
  <si>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</si>
  <si>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</si>
  <si>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</si>
  <si>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</si>
  <si>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</si>
  <si>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</si>
  <si>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</si>
  <si>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</si>
  <si>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</si>
  <si>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</si>
  <si>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</si>
  <si>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</si>
  <si>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</si>
  <si>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</si>
  <si>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</si>
  <si>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</si>
  <si>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</si>
  <si>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</si>
  <si>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</si>
  <si>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</si>
  <si>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</si>
  <si>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</si>
  <si>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</si>
  <si>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</si>
  <si>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</si>
  <si>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</si>
  <si>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</si>
  <si>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</si>
  <si>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</si>
  <si>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</si>
  <si>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</si>
  <si>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</si>
  <si>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</si>
  <si>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</si>
  <si>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</si>
  <si>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</si>
  <si>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</si>
  <si>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</si>
  <si>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</si>
  <si>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</si>
  <si>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</si>
  <si>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</si>
  <si>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</si>
  <si>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</si>
  <si>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</si>
  <si>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</si>
  <si>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</si>
  <si>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</si>
  <si>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</si>
  <si>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</si>
  <si>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</si>
  <si>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</si>
  <si>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</si>
  <si>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</si>
  <si>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</si>
  <si>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</si>
  <si>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</si>
  <si>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</si>
  <si>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</si>
  <si>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</si>
  <si>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</si>
  <si>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</si>
  <si>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</si>
  <si>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</si>
  <si>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</si>
  <si>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</si>
  <si>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</si>
  <si>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</si>
  <si>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</si>
  <si>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</si>
  <si>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</si>
  <si>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</si>
  <si>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</si>
  <si>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</si>
  <si>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</si>
  <si>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</si>
  <si>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</si>
  <si>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</si>
  <si>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</si>
  <si>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</si>
  <si>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</si>
  <si>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</si>
  <si>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</si>
  <si>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</si>
  <si>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</si>
  <si>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</si>
  <si>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</si>
  <si>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</si>
  <si>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</si>
  <si>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</si>
  <si>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</si>
  <si>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</si>
  <si>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</si>
  <si>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</si>
  <si>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</si>
  <si>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</si>
  <si>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</si>
  <si>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</si>
  <si>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</si>
  <si>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</si>
  <si>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</si>
  <si>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</si>
  <si>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</si>
  <si>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</si>
  <si>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</si>
  <si>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</si>
  <si>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</si>
  <si>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</si>
  <si>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</si>
  <si>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</si>
  <si>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</si>
  <si>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</si>
  <si>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</si>
  <si>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</si>
  <si>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</si>
  <si>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</si>
  <si>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</si>
  <si>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</si>
  <si>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</si>
  <si>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</si>
  <si>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</si>
  <si>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</si>
  <si>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</si>
  <si>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</si>
  <si>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</si>
  <si>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</si>
  <si>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</si>
  <si>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</si>
  <si>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</si>
  <si>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</si>
  <si>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</si>
  <si>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</si>
  <si>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</si>
  <si>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</si>
  <si>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</si>
  <si>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</si>
  <si>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</si>
  <si>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</si>
  <si>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</si>
  <si>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</si>
  <si>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</si>
  <si>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</si>
  <si>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</si>
  <si>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</si>
  <si>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</si>
  <si>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</si>
  <si>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</si>
  <si>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</si>
  <si>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</si>
  <si>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</si>
  <si>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</si>
  <si>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</si>
  <si>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</si>
  <si>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</si>
  <si>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</si>
  <si>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</si>
  <si>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</si>
  <si>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</si>
  <si>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</si>
  <si>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</si>
  <si>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</si>
  <si>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</si>
  <si>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</si>
  <si>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</si>
  <si>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</si>
  <si>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</si>
  <si>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</si>
  <si>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</si>
  <si>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</si>
  <si>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</si>
  <si>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</si>
  <si>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</si>
  <si>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</si>
  <si>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</si>
  <si>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</si>
  <si>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</si>
  <si>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</si>
  <si>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</si>
  <si>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</si>
  <si>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</si>
  <si>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</si>
  <si>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</si>
  <si>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</si>
  <si>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</si>
  <si>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</si>
  <si>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</si>
  <si>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</si>
  <si>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</si>
  <si>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</si>
  <si>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</si>
  <si>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</si>
  <si>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</si>
  <si>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</si>
  <si>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</si>
  <si>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</si>
  <si>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</si>
  <si>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</si>
  <si>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</si>
  <si>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</si>
  <si>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</si>
  <si>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</si>
  <si>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</si>
  <si>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</si>
  <si>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</si>
  <si>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</si>
  <si>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</si>
  <si>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</si>
  <si>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</si>
  <si>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</si>
  <si>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</si>
  <si>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</si>
  <si>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</si>
  <si>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</si>
  <si>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</si>
  <si>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</si>
  <si>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</si>
  <si>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</si>
  <si>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</si>
  <si>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</si>
  <si>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</si>
  <si>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</si>
  <si>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</si>
  <si>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</si>
  <si>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</si>
  <si>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</si>
  <si>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</si>
  <si>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</si>
  <si>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</si>
  <si>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</si>
  <si>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</si>
  <si>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</si>
  <si>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</si>
  <si>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</si>
  <si>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</si>
  <si>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</si>
  <si>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</si>
  <si>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</si>
  <si>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</si>
  <si>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</si>
  <si>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</si>
  <si>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</si>
  <si>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</si>
  <si>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</si>
  <si>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</si>
  <si>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</si>
  <si>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</si>
  <si>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</si>
  <si>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</si>
  <si>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</si>
  <si>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</si>
  <si>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</si>
  <si>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</si>
  <si>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</si>
  <si>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</si>
  <si>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</si>
  <si>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</si>
  <si>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</si>
  <si>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</si>
  <si>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</si>
  <si>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</si>
  <si>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</si>
  <si>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</si>
  <si>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</si>
  <si>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</si>
  <si>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</si>
  <si>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</si>
  <si>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</si>
  <si>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</si>
  <si>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</si>
  <si>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</si>
  <si>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</si>
  <si>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</si>
  <si>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</si>
  <si>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</si>
  <si>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</si>
  <si>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</si>
  <si>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</si>
  <si>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</si>
  <si>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</si>
  <si>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</si>
  <si>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</si>
  <si>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</si>
  <si>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</si>
  <si>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</si>
  <si>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</si>
  <si>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</si>
  <si>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</si>
  <si>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</si>
  <si>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</si>
  <si>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</si>
  <si>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</si>
  <si>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</si>
  <si>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</si>
  <si>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</si>
  <si>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</si>
  <si>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</si>
  <si>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</si>
  <si>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</si>
  <si>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</si>
  <si>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</si>
  <si>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</si>
  <si>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</si>
  <si>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</si>
  <si>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</si>
  <si>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</si>
  <si>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</si>
  <si>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</si>
  <si>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</si>
  <si>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</si>
  <si>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</si>
  <si>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</si>
  <si>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</si>
  <si>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</si>
  <si>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</si>
  <si>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</si>
  <si>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</si>
  <si>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</si>
  <si>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</si>
  <si>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</si>
  <si>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</si>
  <si>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</si>
  <si>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</si>
  <si>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</si>
  <si>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</si>
  <si>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</si>
  <si>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</si>
  <si>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</si>
  <si>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</si>
  <si>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</si>
  <si>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</si>
  <si>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</si>
  <si>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</si>
  <si>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</si>
  <si>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</si>
  <si>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</si>
  <si>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</si>
  <si>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</si>
  <si>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</si>
  <si>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</si>
  <si>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</si>
  <si>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</si>
  <si>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</si>
  <si>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</si>
  <si>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</si>
  <si>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</si>
  <si>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</si>
  <si>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</si>
  <si>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</si>
  <si>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</si>
  <si>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</si>
  <si>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</si>
  <si>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</si>
  <si>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</si>
  <si>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</si>
  <si>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</si>
  <si>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</si>
  <si>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</si>
  <si>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</si>
  <si>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</si>
  <si>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</si>
  <si>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</si>
  <si>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</si>
  <si>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</si>
  <si>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</si>
  <si>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</si>
  <si>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</si>
  <si>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</si>
  <si>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</si>
  <si>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</si>
  <si>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</si>
  <si>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</si>
  <si>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</si>
  <si>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</si>
  <si>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</si>
  <si>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</si>
  <si>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</si>
  <si>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</si>
  <si>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</si>
  <si>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</si>
  <si>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</si>
  <si>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</si>
  <si>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</si>
  <si>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</si>
  <si>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</si>
  <si>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</si>
  <si>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</si>
  <si>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</si>
  <si>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</si>
  <si>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</si>
  <si>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</si>
  <si>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</si>
  <si>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</si>
  <si>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</si>
  <si>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</si>
  <si>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</si>
  <si>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</si>
  <si>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</si>
  <si>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</si>
  <si>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</si>
  <si>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</si>
  <si>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</si>
  <si>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</si>
  <si>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</si>
  <si>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</si>
  <si>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</si>
  <si>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</si>
  <si>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</si>
  <si>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</si>
  <si>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</si>
  <si>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</si>
  <si>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</si>
  <si>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</si>
  <si>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</si>
  <si>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</si>
  <si>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</si>
  <si>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</si>
  <si>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</si>
  <si>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</si>
  <si>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</si>
  <si>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</si>
  <si>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</si>
  <si>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</si>
  <si>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</si>
  <si>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</si>
  <si>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</si>
  <si>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</si>
  <si>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</si>
  <si>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</si>
  <si>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</si>
  <si>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</si>
  <si>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</si>
  <si>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</si>
  <si>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</si>
  <si>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</si>
  <si>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</si>
  <si>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</si>
  <si>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</si>
  <si>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</si>
  <si>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</si>
  <si>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</si>
  <si>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</si>
  <si>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</si>
  <si>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</si>
  <si>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</si>
  <si>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</si>
  <si>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</si>
  <si>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</si>
  <si>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</si>
  <si>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</si>
  <si>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</si>
  <si>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</si>
  <si>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</si>
  <si>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</si>
  <si>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</si>
  <si>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</si>
  <si>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</si>
  <si>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</si>
  <si>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</si>
  <si>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</si>
  <si>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</si>
  <si>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</si>
  <si>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</si>
  <si>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</si>
  <si>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</si>
  <si>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</si>
  <si>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</si>
  <si>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</si>
  <si>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</si>
  <si>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</si>
  <si>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</si>
  <si>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</si>
  <si>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</si>
  <si>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</si>
  <si>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</si>
  <si>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</si>
  <si>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</si>
  <si>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</si>
  <si>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</si>
  <si>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</si>
  <si>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</si>
  <si>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</si>
  <si>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</si>
  <si>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</si>
  <si>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</si>
  <si>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</si>
  <si>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</si>
  <si>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</si>
  <si>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</si>
  <si>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</si>
  <si>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</si>
  <si>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</si>
  <si>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</si>
  <si>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</si>
  <si>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</si>
  <si>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</si>
  <si>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</si>
  <si>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</si>
  <si>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</si>
  <si>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</si>
  <si>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</si>
  <si>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</si>
  <si>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</si>
  <si>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</si>
  <si>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</si>
  <si>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</si>
  <si>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</si>
  <si>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</si>
  <si>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</si>
  <si>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</si>
  <si>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</si>
  <si>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</si>
  <si>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</si>
  <si>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</si>
  <si>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</si>
  <si>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</si>
  <si>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</si>
  <si>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</si>
  <si>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</si>
  <si>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</si>
  <si>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</si>
  <si>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</si>
  <si>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</si>
  <si>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</si>
  <si>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</si>
  <si>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</si>
  <si>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</si>
  <si>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</si>
  <si>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</si>
  <si>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</si>
  <si>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</si>
  <si>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</si>
  <si>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</si>
  <si>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</si>
  <si>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</si>
  <si>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</si>
  <si>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</si>
  <si>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</si>
  <si>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</si>
  <si>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</si>
  <si>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</si>
  <si>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</si>
  <si>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</si>
  <si>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</si>
  <si>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</si>
  <si>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</si>
  <si>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</si>
  <si>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</si>
  <si>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</si>
  <si>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</si>
  <si>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</si>
  <si>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</si>
  <si>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</si>
  <si>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</si>
  <si>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</si>
  <si>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</si>
  <si>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</si>
  <si>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</si>
  <si>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</si>
  <si>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</si>
  <si>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</si>
  <si>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</si>
  <si>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</si>
  <si>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</si>
  <si>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</si>
  <si>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</si>
  <si>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</si>
  <si>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</si>
  <si>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</si>
  <si>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</si>
  <si>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</si>
  <si>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</si>
  <si>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</si>
  <si>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</si>
  <si>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</si>
  <si>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</si>
  <si>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</si>
  <si>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</si>
  <si>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</si>
  <si>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</si>
  <si>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</si>
  <si>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</si>
  <si>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</si>
  <si>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</si>
  <si>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</si>
  <si>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</si>
  <si>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</si>
  <si>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</si>
  <si>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</si>
  <si>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</si>
  <si>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</si>
  <si>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</si>
  <si>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</si>
  <si>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</si>
  <si>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</si>
  <si>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</si>
  <si>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</si>
  <si>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</si>
  <si>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</si>
  <si>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</si>
  <si>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</si>
  <si>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</si>
  <si>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</si>
  <si>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</si>
  <si>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</si>
  <si>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</si>
  <si>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</si>
  <si>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</si>
  <si>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</si>
  <si>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</si>
  <si>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</si>
  <si>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</si>
  <si>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</si>
  <si>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</si>
  <si>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</si>
  <si>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</si>
  <si>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</si>
  <si>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</si>
  <si>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</si>
  <si>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</si>
  <si>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</si>
  <si>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</si>
  <si>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</si>
  <si>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</si>
  <si>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</si>
  <si>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</si>
  <si>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</si>
  <si>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</si>
  <si>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</si>
  <si>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</si>
  <si>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</si>
  <si>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</si>
  <si>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</si>
  <si>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</si>
  <si>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</si>
  <si>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</si>
  <si>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</si>
  <si>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</si>
  <si>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</si>
  <si>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</si>
  <si>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</si>
  <si>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</si>
  <si>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</si>
  <si>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</si>
  <si>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</si>
  <si>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</si>
  <si>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</si>
  <si>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</si>
  <si>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</si>
  <si>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</si>
  <si>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</si>
  <si>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</si>
  <si>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</si>
  <si>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</si>
  <si>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</si>
  <si>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</si>
  <si>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</si>
  <si>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</si>
  <si>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</si>
  <si>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</si>
  <si>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</si>
  <si>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</si>
  <si>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</si>
  <si>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</si>
  <si>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</si>
  <si>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</si>
  <si>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</si>
  <si>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</si>
  <si>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</si>
  <si>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</si>
  <si>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</si>
  <si>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</si>
  <si>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</si>
  <si>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</si>
  <si>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</si>
  <si>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</si>
  <si>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</si>
  <si>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</si>
  <si>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</si>
  <si>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</si>
  <si>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</si>
  <si>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</si>
  <si>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</si>
  <si>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</si>
  <si>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</si>
  <si>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</si>
  <si>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</si>
  <si>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</si>
  <si>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</si>
  <si>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</si>
  <si>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</si>
  <si>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</si>
  <si>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</si>
  <si>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</si>
  <si>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</si>
  <si>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</si>
  <si>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</si>
  <si>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</si>
  <si>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</si>
  <si>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</si>
  <si>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</si>
  <si>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</si>
  <si>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</si>
  <si>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</si>
  <si>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</si>
  <si>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</si>
  <si>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</si>
  <si>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</si>
  <si>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</si>
  <si>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</si>
  <si>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</si>
  <si>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</si>
  <si>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</si>
  <si>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</si>
  <si>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</si>
  <si>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</si>
  <si>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</si>
  <si>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</si>
  <si>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</si>
  <si>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</si>
  <si>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</si>
  <si>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</si>
  <si>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</si>
  <si>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</si>
  <si>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</si>
  <si>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</si>
  <si>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</si>
  <si>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</si>
  <si>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</si>
  <si>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</si>
  <si>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</si>
  <si>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</si>
  <si>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</si>
  <si>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</si>
  <si>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</si>
  <si>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</si>
  <si>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</si>
  <si>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</si>
  <si>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</si>
  <si>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</si>
  <si>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</si>
  <si>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</si>
  <si>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</si>
  <si>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</si>
  <si>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</si>
  <si>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</si>
  <si>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</si>
  <si>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</si>
  <si>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</si>
  <si>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</si>
  <si>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</si>
  <si>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</si>
  <si>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</si>
  <si>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</si>
  <si>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</si>
  <si>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</si>
  <si>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</si>
  <si>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</si>
  <si>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</si>
  <si>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</si>
  <si>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</si>
  <si>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</si>
  <si>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</si>
  <si>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</si>
  <si>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</si>
  <si>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</si>
  <si>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</si>
  <si>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</si>
  <si>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</si>
  <si>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</si>
  <si>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</si>
  <si>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</si>
  <si>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</si>
  <si>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</si>
  <si>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</si>
  <si>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</si>
  <si>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</si>
  <si>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</si>
  <si>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</si>
  <si>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</si>
  <si>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</si>
  <si>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</si>
  <si>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</si>
  <si>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</si>
  <si>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</si>
  <si>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</si>
  <si>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</si>
  <si>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</si>
  <si>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</si>
  <si>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</si>
  <si>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</si>
  <si>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</si>
  <si>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</si>
  <si>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</si>
  <si>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</si>
  <si>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</si>
  <si>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</si>
  <si>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</si>
  <si>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</si>
  <si>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</si>
  <si>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</si>
  <si>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</si>
  <si>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</si>
  <si>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</si>
  <si>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</si>
  <si>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</si>
  <si>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</si>
  <si>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</si>
  <si>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</si>
  <si>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</si>
  <si>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</si>
  <si>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</si>
  <si>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</si>
  <si>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</si>
  <si>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</si>
  <si>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</si>
  <si>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</si>
  <si>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</si>
  <si>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</si>
  <si>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</si>
  <si>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</si>
  <si>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</si>
  <si>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</si>
  <si>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</si>
  <si>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</si>
  <si>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</si>
  <si>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</si>
  <si>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</si>
  <si>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</si>
  <si>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</si>
  <si>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</si>
  <si>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</si>
  <si>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</si>
  <si>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</si>
  <si>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</si>
  <si>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</si>
  <si>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</si>
  <si>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</si>
  <si>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</si>
  <si>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</si>
  <si>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</si>
  <si>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</si>
  <si>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</si>
  <si>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</si>
  <si>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</si>
  <si>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</si>
  <si>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</si>
  <si>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</si>
  <si>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</si>
  <si>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</si>
  <si>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</si>
  <si>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</si>
  <si>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</si>
  <si>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</si>
  <si>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</si>
  <si>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</si>
  <si>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</si>
  <si>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</si>
  <si>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</si>
  <si>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</si>
  <si>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</si>
  <si>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</si>
  <si>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</si>
  <si>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</si>
  <si>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</si>
  <si>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</si>
  <si>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</si>
  <si>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</si>
  <si>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</si>
  <si>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</si>
  <si>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</si>
  <si>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</si>
  <si>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</si>
  <si>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</si>
  <si>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</si>
  <si>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</si>
  <si>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</si>
  <si>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</si>
  <si>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</si>
  <si>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</si>
  <si>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</si>
  <si>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</si>
  <si>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</si>
  <si>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</si>
  <si>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</si>
  <si>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</si>
  <si>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</si>
  <si>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</si>
  <si>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</si>
  <si>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</si>
  <si>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</si>
  <si>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</si>
  <si>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</si>
  <si>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</si>
  <si>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</si>
  <si>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</si>
  <si>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</si>
  <si>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</si>
  <si>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</si>
  <si>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</si>
  <si>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</si>
  <si>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</si>
  <si>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</si>
  <si>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</si>
  <si>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</si>
  <si>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</si>
  <si>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</si>
  <si>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</si>
  <si>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</si>
  <si>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</si>
  <si>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</si>
  <si>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</si>
  <si>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</si>
  <si>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</si>
  <si>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</si>
  <si>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</si>
  <si>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</si>
  <si>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</si>
  <si>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</si>
  <si>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</si>
  <si>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</si>
  <si>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</si>
  <si>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</si>
  <si>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</si>
  <si>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</si>
  <si>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</si>
  <si>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</si>
  <si>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</si>
  <si>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</si>
  <si>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</si>
  <si>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</si>
  <si>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</si>
  <si>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</si>
  <si>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</si>
  <si>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</si>
  <si>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</si>
  <si>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</si>
  <si>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</si>
  <si>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</si>
  <si>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</si>
  <si>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</si>
  <si>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</si>
  <si>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</si>
  <si>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</si>
  <si>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</si>
  <si>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</si>
  <si>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</si>
  <si>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</si>
  <si>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</si>
  <si>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</si>
  <si>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</si>
  <si>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</si>
  <si>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</si>
  <si>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</si>
  <si>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</si>
  <si>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</si>
  <si>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</si>
  <si>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</si>
  <si>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</si>
  <si>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</si>
  <si>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</si>
  <si>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</si>
  <si>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</si>
  <si>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</si>
  <si>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</si>
  <si>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</si>
  <si>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</si>
  <si>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</si>
  <si>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</si>
  <si>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</si>
  <si>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</si>
  <si>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</si>
  <si>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</si>
  <si>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</si>
  <si>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</si>
  <si>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</si>
  <si>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</si>
  <si>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</si>
  <si>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</si>
  <si>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</si>
  <si>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</si>
  <si>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</si>
  <si>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</si>
  <si>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</si>
  <si>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</si>
  <si>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</si>
  <si>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</si>
  <si>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</si>
  <si>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</si>
  <si>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</si>
  <si>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</si>
  <si>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</si>
  <si>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</si>
  <si>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</si>
  <si>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</si>
  <si>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</si>
  <si>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</si>
  <si>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</si>
  <si>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</si>
  <si>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</si>
  <si>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</si>
  <si>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</si>
  <si>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</si>
  <si>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</si>
  <si>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</si>
  <si>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</si>
  <si>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</si>
  <si>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</si>
  <si>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</si>
  <si>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</si>
  <si>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</si>
  <si>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</si>
  <si>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</si>
  <si>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</si>
  <si>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</si>
  <si>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</si>
  <si>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</si>
  <si>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</si>
  <si>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</si>
  <si>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</si>
  <si>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</si>
  <si>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</si>
  <si>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</si>
  <si>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</si>
  <si>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</si>
  <si>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</si>
  <si>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</si>
  <si>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</si>
  <si>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</si>
  <si>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</si>
  <si>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</si>
  <si>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</si>
  <si>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</si>
  <si>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</si>
  <si>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</si>
  <si>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</si>
  <si>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</si>
  <si>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</si>
  <si>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</si>
  <si>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</si>
  <si>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</si>
  <si>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</si>
  <si>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</si>
  <si>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</si>
  <si>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</si>
  <si>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</si>
  <si>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</si>
  <si>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</si>
  <si>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</si>
  <si>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</si>
  <si>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</si>
  <si>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</si>
  <si>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</si>
  <si>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</si>
  <si>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</si>
  <si>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</si>
  <si>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</si>
  <si>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</si>
  <si>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</si>
  <si>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</si>
  <si>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</si>
  <si>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</si>
  <si>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</si>
  <si>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</si>
  <si>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</si>
  <si>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</si>
  <si>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</si>
  <si>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</si>
  <si>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</si>
  <si>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</si>
  <si>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</si>
  <si>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</si>
  <si>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</si>
  <si>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</si>
  <si>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</si>
  <si>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</si>
  <si>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</si>
  <si>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</si>
  <si>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</si>
  <si>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</si>
  <si>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</si>
  <si>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</si>
  <si>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</si>
  <si>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</si>
  <si>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</si>
  <si>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</si>
  <si>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</si>
  <si>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</si>
  <si>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</si>
  <si>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</si>
  <si>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</si>
  <si>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</si>
  <si>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</si>
  <si>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</si>
  <si>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</si>
  <si>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</si>
  <si>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</si>
  <si>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</si>
  <si>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</si>
  <si>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</si>
  <si>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</si>
  <si>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</si>
  <si>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</si>
  <si>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</si>
  <si>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</si>
  <si>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</si>
  <si>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</si>
  <si>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</si>
  <si>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</si>
  <si>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</si>
  <si>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</si>
  <si>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</si>
  <si>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</si>
  <si>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</si>
  <si>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</si>
  <si>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</si>
  <si>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</si>
  <si>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</si>
  <si>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</si>
  <si>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</si>
  <si>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</si>
  <si>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</si>
  <si>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</si>
  <si>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</si>
  <si>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</si>
  <si>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</si>
  <si>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</si>
  <si>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</si>
  <si>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</si>
  <si>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</si>
  <si>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</si>
  <si>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</si>
  <si>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</si>
  <si>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</si>
  <si>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</si>
  <si>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</si>
  <si>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</si>
  <si>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</si>
  <si>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</si>
  <si>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</si>
  <si>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</si>
  <si>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</si>
  <si>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</si>
  <si>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</si>
  <si>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</si>
  <si>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</si>
  <si>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</si>
  <si>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</si>
  <si>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</si>
  <si>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</si>
  <si>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</si>
  <si>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</si>
  <si>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</si>
  <si>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</si>
  <si>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</si>
  <si>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</si>
  <si>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</si>
  <si>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</si>
  <si>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</si>
  <si>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</si>
  <si>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</si>
  <si>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</si>
  <si>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</si>
  <si>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</si>
  <si>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</si>
  <si>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</si>
  <si>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</si>
  <si>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</si>
  <si>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</si>
  <si>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</si>
  <si>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</si>
  <si>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</si>
  <si>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</si>
  <si>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</si>
  <si>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</si>
  <si>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</si>
  <si>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</si>
  <si>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</si>
  <si>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</si>
  <si>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</si>
  <si>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</si>
  <si>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</si>
  <si>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</si>
  <si>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</si>
  <si>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</si>
  <si>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</si>
  <si>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</si>
  <si>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</si>
  <si>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</si>
  <si>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</si>
  <si>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</si>
  <si>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</si>
  <si>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</si>
  <si>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</si>
  <si>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</si>
  <si>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</si>
  <si>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</si>
  <si>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</si>
  <si>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</si>
  <si>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</si>
  <si>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</si>
  <si>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</si>
  <si>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</si>
  <si>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</si>
  <si>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</si>
  <si>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</si>
  <si>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</si>
  <si>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</si>
  <si>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</si>
  <si>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</si>
  <si>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</si>
  <si>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</si>
  <si>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</si>
  <si>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</si>
  <si>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</si>
  <si>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</si>
  <si>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</si>
  <si>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</si>
  <si>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</si>
  <si>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</si>
  <si>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</si>
  <si>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</si>
  <si>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</si>
  <si>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</si>
  <si>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</si>
  <si>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</si>
  <si>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</si>
  <si>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</si>
  <si>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</si>
  <si>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</si>
  <si>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</si>
  <si>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</si>
  <si>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</si>
  <si>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</si>
  <si>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</si>
  <si>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</si>
  <si>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</si>
  <si>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</si>
  <si>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</si>
  <si>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</si>
  <si>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</si>
  <si>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</si>
  <si>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</si>
  <si>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</si>
  <si>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</si>
  <si>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</si>
  <si>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</si>
  <si>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</si>
  <si>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</si>
  <si>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</si>
  <si>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</si>
  <si>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</si>
  <si>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</si>
  <si>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</si>
  <si>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</si>
  <si>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</si>
  <si>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</si>
  <si>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</si>
  <si>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</si>
  <si>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</si>
  <si>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</si>
  <si>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</si>
  <si>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</si>
  <si>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</si>
  <si>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</si>
  <si>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</si>
  <si>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</si>
  <si>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</si>
  <si>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</si>
  <si>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</si>
  <si>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</si>
  <si>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</si>
  <si>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</si>
  <si>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</si>
  <si>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</si>
  <si>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</si>
  <si>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</si>
  <si>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</si>
  <si>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</si>
  <si>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</si>
  <si>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</si>
  <si>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</si>
  <si>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</si>
  <si>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</si>
  <si>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</si>
  <si>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</si>
  <si>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</si>
  <si>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</si>
  <si>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</si>
  <si>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</si>
  <si>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</si>
  <si>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</si>
  <si>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</si>
  <si>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</si>
  <si>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</si>
  <si>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</si>
  <si>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</si>
  <si>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</si>
  <si>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</si>
  <si>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</si>
  <si>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</si>
  <si>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</si>
  <si>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</si>
  <si>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</si>
  <si>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</si>
  <si>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</si>
  <si>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</si>
  <si>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</si>
  <si>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</si>
  <si>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</si>
  <si>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</si>
  <si>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</si>
  <si>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</si>
  <si>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</si>
  <si>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</si>
  <si>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</si>
  <si>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</si>
  <si>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</si>
  <si>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</si>
  <si>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</si>
  <si>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</si>
  <si>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</si>
  <si>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</si>
  <si>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</si>
  <si>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</si>
  <si>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</si>
  <si>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</si>
  <si>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</si>
  <si>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</si>
  <si>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</si>
  <si>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</si>
  <si>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</si>
  <si>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</si>
  <si>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</si>
  <si>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</si>
  <si>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</si>
  <si>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</si>
  <si>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</si>
  <si>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</si>
  <si>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</si>
  <si>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</si>
  <si>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</si>
  <si>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</si>
  <si>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</si>
  <si>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</si>
  <si>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</si>
  <si>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</si>
  <si>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</si>
  <si>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</si>
  <si>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</si>
  <si>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</si>
  <si>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</si>
  <si>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</si>
  <si>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</si>
  <si>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</si>
  <si>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</si>
  <si>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</si>
  <si>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</si>
  <si>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</si>
  <si>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</si>
  <si>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</si>
  <si>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</si>
  <si>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</si>
  <si>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</si>
  <si>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</si>
  <si>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</si>
  <si>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</si>
  <si>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</si>
  <si>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</si>
  <si>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</si>
  <si>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</si>
  <si>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</si>
  <si>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</si>
  <si>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</si>
  <si>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</si>
  <si>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</si>
  <si>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</si>
  <si>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</si>
  <si>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</si>
  <si>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</si>
  <si>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</si>
  <si>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</si>
  <si>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</si>
  <si>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</si>
  <si>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</si>
  <si>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</si>
  <si>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</si>
  <si>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</si>
  <si>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</si>
  <si>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</si>
  <si>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</si>
  <si>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</si>
  <si>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</si>
  <si>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</si>
  <si>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</si>
  <si>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</si>
  <si>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</si>
  <si>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</si>
  <si>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</si>
  <si>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</si>
  <si>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</si>
  <si>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</si>
  <si>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</si>
  <si>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</si>
  <si>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</si>
  <si>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</si>
  <si>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</si>
  <si>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</si>
  <si>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</si>
  <si>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</si>
  <si>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</si>
  <si>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</si>
  <si>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</si>
  <si>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</si>
  <si>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</si>
  <si>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</si>
  <si>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</si>
  <si>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</si>
  <si>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</si>
  <si>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</si>
  <si>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</si>
  <si>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</si>
  <si>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</si>
  <si>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</si>
  <si>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</si>
  <si>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</si>
  <si>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</si>
  <si>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</si>
  <si>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</si>
  <si>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</si>
  <si>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</si>
  <si>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</si>
  <si>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</si>
  <si>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</si>
  <si>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</si>
  <si>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</si>
  <si>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</si>
  <si>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</si>
  <si>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</si>
  <si>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</si>
  <si>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</si>
  <si>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</si>
  <si>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</si>
  <si>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</si>
  <si>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</si>
  <si>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</si>
  <si>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</si>
  <si>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</si>
  <si>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</si>
  <si>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</si>
  <si>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</si>
  <si>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</si>
  <si>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</si>
  <si>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</si>
  <si>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</si>
  <si>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</si>
  <si>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</si>
  <si>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</si>
  <si>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</si>
  <si>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</si>
  <si>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</si>
  <si>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</si>
  <si>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</si>
  <si>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</si>
  <si>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</si>
  <si>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</si>
  <si>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</si>
  <si>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</si>
  <si>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</si>
  <si>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</si>
  <si>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</si>
  <si>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</si>
  <si>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</si>
  <si>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</si>
  <si>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</si>
  <si>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</si>
  <si>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</si>
  <si>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</si>
  <si>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</si>
  <si>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</si>
  <si>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</si>
  <si>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</si>
  <si>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</si>
  <si>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</si>
  <si>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</si>
  <si>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</si>
  <si>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</si>
  <si>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</si>
  <si>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</si>
  <si>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</si>
  <si>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</si>
  <si>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</si>
  <si>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</si>
  <si>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</si>
  <si>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</si>
  <si>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</si>
  <si>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</si>
  <si>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</si>
  <si>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</si>
  <si>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</si>
  <si>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</si>
  <si>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</si>
  <si>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</si>
  <si>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</si>
  <si>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</si>
  <si>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</si>
  <si>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</si>
  <si>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</si>
  <si>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</si>
  <si>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</si>
  <si>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</si>
  <si>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</si>
  <si>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</si>
  <si>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</si>
  <si>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</si>
  <si>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</si>
  <si>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</si>
  <si>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</si>
  <si>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</si>
  <si>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</si>
  <si>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</si>
  <si>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</si>
  <si>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</si>
  <si>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</si>
  <si>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</si>
  <si>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</si>
  <si>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</si>
  <si>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</si>
  <si>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</si>
  <si>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</si>
  <si>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</si>
  <si>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</si>
  <si>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</si>
  <si>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</si>
  <si>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</si>
  <si>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</si>
  <si>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</si>
  <si>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</si>
  <si>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</si>
  <si>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</si>
  <si>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</si>
  <si>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</si>
  <si>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</si>
  <si>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</si>
  <si>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</si>
  <si>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</si>
  <si>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</si>
  <si>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</si>
  <si>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</si>
  <si>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</si>
  <si>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</si>
  <si>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</si>
  <si>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</si>
  <si>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</si>
  <si>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</si>
  <si>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</si>
  <si>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</si>
  <si>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</si>
  <si>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</si>
  <si>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</si>
  <si>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</si>
  <si>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</si>
  <si>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</si>
  <si>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</si>
  <si>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</si>
  <si>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</si>
  <si>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</si>
  <si>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</si>
  <si>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</si>
  <si>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</si>
  <si>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</si>
  <si>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</si>
  <si>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</si>
  <si>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</si>
  <si>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</si>
  <si>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</si>
  <si>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</si>
  <si>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</si>
  <si>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</si>
  <si>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</si>
  <si>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</si>
  <si>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</si>
  <si>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</si>
  <si>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</si>
  <si>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</si>
  <si>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</si>
  <si>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</si>
  <si>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</si>
  <si>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</si>
  <si>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</si>
  <si>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</si>
  <si>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</si>
  <si>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</si>
  <si>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</si>
  <si>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</si>
  <si>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</si>
  <si>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</si>
  <si>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</si>
  <si>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</si>
  <si>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</si>
  <si>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</si>
  <si>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</si>
  <si>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</si>
  <si>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</si>
  <si>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</si>
  <si>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</si>
  <si>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</si>
  <si>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</si>
  <si>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</si>
  <si>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</si>
  <si>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</si>
  <si>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</si>
  <si>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</si>
  <si>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</si>
  <si>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</si>
  <si>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</si>
  <si>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</si>
  <si>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</si>
  <si>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</si>
  <si>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</si>
  <si>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</si>
  <si>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</si>
  <si>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</si>
  <si>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</si>
  <si>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</si>
  <si>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</si>
  <si>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</si>
  <si>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</si>
  <si>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</si>
  <si>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</si>
  <si>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</si>
  <si>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</si>
  <si>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</si>
  <si>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</si>
  <si>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</si>
  <si>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</si>
  <si>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</si>
  <si>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</si>
  <si>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</si>
  <si>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</si>
  <si>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</si>
  <si>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</si>
  <si>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</si>
  <si>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</si>
  <si>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</si>
  <si>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</si>
  <si>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</si>
  <si>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</si>
  <si>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</si>
  <si>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</si>
  <si>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</si>
  <si>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</si>
  <si>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</si>
  <si>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</si>
  <si>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</si>
  <si>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</si>
  <si>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</si>
  <si>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</si>
  <si>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</si>
  <si>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</si>
  <si>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</si>
  <si>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</si>
  <si>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</si>
  <si>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</si>
  <si>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</si>
  <si>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</si>
  <si>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</si>
  <si>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</si>
  <si>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</si>
  <si>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</si>
  <si>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</si>
  <si>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</si>
  <si>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</si>
  <si>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</si>
  <si>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</si>
  <si>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</si>
  <si>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</si>
  <si>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</si>
  <si>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</si>
  <si>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</si>
  <si>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</si>
  <si>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</si>
  <si>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</si>
  <si>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</si>
  <si>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</si>
  <si>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</si>
  <si>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</si>
  <si>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</si>
  <si>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</si>
  <si>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</si>
  <si>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</si>
  <si>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</si>
  <si>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</si>
  <si>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</si>
  <si>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</si>
  <si>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</si>
  <si>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</si>
  <si>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</si>
  <si>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</si>
  <si>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</si>
  <si>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</si>
  <si>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</si>
  <si>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</si>
  <si>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</si>
  <si>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</si>
  <si>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</si>
  <si>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</si>
  <si>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</si>
  <si>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</si>
  <si>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</si>
  <si>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</si>
  <si>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</si>
  <si>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</si>
  <si>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</si>
  <si>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</si>
  <si>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</si>
  <si>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</si>
  <si>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</si>
  <si>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</si>
  <si>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</si>
  <si>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</si>
  <si>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</si>
  <si>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</si>
  <si>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</si>
  <si>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</si>
  <si>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</si>
  <si>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</si>
  <si>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</si>
  <si>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</si>
  <si>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</si>
  <si>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</si>
  <si>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</si>
  <si>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</si>
  <si>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</si>
  <si>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</si>
  <si>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</si>
  <si>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</si>
  <si>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</si>
  <si>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</si>
  <si>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</si>
  <si>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</si>
  <si>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</si>
  <si>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</si>
  <si>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</si>
  <si>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</si>
  <si>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</si>
  <si>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</si>
  <si>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</si>
  <si>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</si>
  <si>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</si>
  <si>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</si>
  <si>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</si>
  <si>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</si>
  <si>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</si>
  <si>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</si>
  <si>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</si>
  <si>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</si>
  <si>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</si>
  <si>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</si>
  <si>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</si>
  <si>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</si>
  <si>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</si>
  <si>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</si>
  <si>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</si>
  <si>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</si>
  <si>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</si>
  <si>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</si>
  <si>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</si>
  <si>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</si>
  <si>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</si>
  <si>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</si>
  <si>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</si>
  <si>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</si>
  <si>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</si>
  <si>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</si>
  <si>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</si>
  <si>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</si>
  <si>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</si>
  <si>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</si>
  <si>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</si>
  <si>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</si>
  <si>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</si>
  <si>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</si>
  <si>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</si>
  <si>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</si>
  <si>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</si>
  <si>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</si>
  <si>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</si>
  <si>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</si>
  <si>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</si>
  <si>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</si>
  <si>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</si>
  <si>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</si>
  <si>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</si>
  <si>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</si>
  <si>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</si>
  <si>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</si>
  <si>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</si>
  <si>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</si>
  <si>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</si>
  <si>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</si>
  <si>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</si>
  <si>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</si>
  <si>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</si>
  <si>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</si>
  <si>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</si>
  <si>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</si>
  <si>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</si>
  <si>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</si>
  <si>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</si>
  <si>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</si>
  <si>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</si>
  <si>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</si>
  <si>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</si>
  <si>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</si>
  <si>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</si>
  <si>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</si>
  <si>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</si>
  <si>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</si>
  <si>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</si>
  <si>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</si>
  <si>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</si>
  <si>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</si>
  <si>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</si>
  <si>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</si>
  <si>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</si>
  <si>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</si>
  <si>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</si>
  <si>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</si>
  <si>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</si>
  <si>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</si>
  <si>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</si>
  <si>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</si>
  <si>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</si>
  <si>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</si>
  <si>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</si>
  <si>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</si>
  <si>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</si>
  <si>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</si>
  <si>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</si>
  <si>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</si>
  <si>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</si>
  <si>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</si>
  <si>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</si>
  <si>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</si>
  <si>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</si>
  <si>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</si>
  <si>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</si>
  <si>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</si>
  <si>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</si>
  <si>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</si>
  <si>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</si>
  <si>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</si>
  <si>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</si>
  <si>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</si>
  <si>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</si>
  <si>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</si>
  <si>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</si>
  <si>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</si>
  <si>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</si>
  <si>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</si>
  <si>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</si>
  <si>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</si>
  <si>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</si>
  <si>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</si>
  <si>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</si>
  <si>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</si>
  <si>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</si>
  <si>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</si>
  <si>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</si>
  <si>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</si>
  <si>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</si>
  <si>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</si>
  <si>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</si>
  <si>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</si>
  <si>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</si>
  <si>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</si>
  <si>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</si>
  <si>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</si>
  <si>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</si>
  <si>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</si>
  <si>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</si>
  <si>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</si>
  <si>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</si>
  <si>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</si>
  <si>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</si>
  <si>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</si>
  <si>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</si>
  <si>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</si>
  <si>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</si>
  <si>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</si>
  <si>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</si>
  <si>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</si>
  <si>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</si>
  <si>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</si>
  <si>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</si>
  <si>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</si>
  <si>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</si>
  <si>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</si>
  <si>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</si>
  <si>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</si>
  <si>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</si>
  <si>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</si>
  <si>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</si>
  <si>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</si>
  <si>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</si>
  <si>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</si>
  <si>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</si>
  <si>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</si>
  <si>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</si>
  <si>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</si>
  <si>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</si>
  <si>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</si>
  <si>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</si>
  <si>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</si>
  <si>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</si>
  <si>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</si>
  <si>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</si>
  <si>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</si>
  <si>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</si>
  <si>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</si>
  <si>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</si>
  <si>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</si>
  <si>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</si>
  <si>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</si>
  <si>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</si>
  <si>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</si>
  <si>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</si>
  <si>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</si>
  <si>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</si>
  <si>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</si>
  <si>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</si>
  <si>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</si>
  <si>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</si>
  <si>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</si>
  <si>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</si>
  <si>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</si>
  <si>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</si>
  <si>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</si>
  <si>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</si>
  <si>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</si>
  <si>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</si>
  <si>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</si>
  <si>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</si>
  <si>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</si>
  <si>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</si>
  <si>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</si>
  <si>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</si>
  <si>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</si>
  <si>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</si>
  <si>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</si>
  <si>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</si>
  <si>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</si>
  <si>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</si>
  <si>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</si>
  <si>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</si>
  <si>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</si>
  <si>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</si>
  <si>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</si>
  <si>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</si>
  <si>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</si>
  <si>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</si>
  <si>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</si>
  <si>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</si>
  <si>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</si>
  <si>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</si>
  <si>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</si>
  <si>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</si>
  <si>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</si>
  <si>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</si>
  <si>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</si>
  <si>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</si>
  <si>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</si>
  <si>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</si>
  <si>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</si>
  <si>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</si>
  <si>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</si>
  <si>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</si>
  <si>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</si>
  <si>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</si>
  <si>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</si>
  <si>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</si>
  <si>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</si>
  <si>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</si>
  <si>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</si>
  <si>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</si>
  <si>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</si>
  <si>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</si>
  <si>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</si>
  <si>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</si>
  <si>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</si>
  <si>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</si>
  <si>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</si>
  <si>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</si>
  <si>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</si>
  <si>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</si>
  <si>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</si>
  <si>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</si>
  <si>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</si>
  <si>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</si>
  <si>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</si>
  <si>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</si>
  <si>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</si>
  <si>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</si>
  <si>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</si>
  <si>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</si>
  <si>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</si>
  <si>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</si>
  <si>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</si>
  <si>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</si>
  <si>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</si>
  <si>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</si>
  <si>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</si>
  <si>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</si>
  <si>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</si>
  <si>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</si>
  <si>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</si>
  <si>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</si>
  <si>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</si>
  <si>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</si>
  <si>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</si>
  <si>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</si>
  <si>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</si>
  <si>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</si>
  <si>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</si>
  <si>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</si>
  <si>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</si>
  <si>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</si>
  <si>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</si>
  <si>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</si>
  <si>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</si>
  <si>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</si>
  <si>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</si>
  <si>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</si>
  <si>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</si>
  <si>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</si>
  <si>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</si>
  <si>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</si>
  <si>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</si>
  <si>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</si>
  <si>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</si>
  <si>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</si>
  <si>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</si>
  <si>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</si>
  <si>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</si>
  <si>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</si>
  <si>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</si>
  <si>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</si>
  <si>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</si>
  <si>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</si>
  <si>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</si>
  <si>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</si>
  <si>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</si>
  <si>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</si>
  <si>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</si>
  <si>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</si>
  <si>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</si>
  <si>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</si>
  <si>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</si>
  <si>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</si>
  <si>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</si>
  <si>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</si>
  <si>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</si>
  <si>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</si>
  <si>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</si>
  <si>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</si>
  <si>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</si>
  <si>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</si>
  <si>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</si>
  <si>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</si>
  <si>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</si>
  <si>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</si>
  <si>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</si>
  <si>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</si>
  <si>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</si>
  <si>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</si>
  <si>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</si>
  <si>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</si>
  <si>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</si>
  <si>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</si>
  <si>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</si>
  <si>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</si>
  <si>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</si>
  <si>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</si>
  <si>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</si>
  <si>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</si>
  <si>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</si>
  <si>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</si>
  <si>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</si>
  <si>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</si>
  <si>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</si>
  <si>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</si>
  <si>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</si>
  <si>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</si>
  <si>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</si>
  <si>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</si>
  <si>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</si>
  <si>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</si>
  <si>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</si>
  <si>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</si>
  <si>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</si>
  <si>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</si>
  <si>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</si>
  <si>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</si>
  <si>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</si>
  <si>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</si>
  <si>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</si>
  <si>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</si>
  <si>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</si>
  <si>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</si>
  <si>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</si>
  <si>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</si>
  <si>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</si>
  <si>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</si>
  <si>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</si>
  <si>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</si>
  <si>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</si>
  <si>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</si>
  <si>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</si>
  <si>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</si>
  <si>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</si>
  <si>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</si>
  <si>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</si>
  <si>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</si>
  <si>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</si>
  <si>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</si>
  <si>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</si>
  <si>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</si>
  <si>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</si>
  <si>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</si>
  <si>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</si>
  <si>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</si>
  <si>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</si>
  <si>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</si>
  <si>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</si>
  <si>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</si>
  <si>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</si>
  <si>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</si>
  <si>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</si>
  <si>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</si>
  <si>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</si>
  <si>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</si>
  <si>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</si>
  <si>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</si>
  <si>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</si>
  <si>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</si>
  <si>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</si>
  <si>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</si>
  <si>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</si>
  <si>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</si>
  <si>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</si>
  <si>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</si>
  <si>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</si>
  <si>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</si>
  <si>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</si>
  <si>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</si>
  <si>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</si>
  <si>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</si>
  <si>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</si>
  <si>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</si>
  <si>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</si>
  <si>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</si>
  <si>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</si>
  <si>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</si>
  <si>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</si>
  <si>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</si>
  <si>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</si>
  <si>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</si>
  <si>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</si>
  <si>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</si>
  <si>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</si>
  <si>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</si>
  <si>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</si>
  <si>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</si>
  <si>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</si>
  <si>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</si>
  <si>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</si>
  <si>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</si>
  <si>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</si>
  <si>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</si>
  <si>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</si>
  <si>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</si>
  <si>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</si>
  <si>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</si>
  <si>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</si>
  <si>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</si>
  <si>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</si>
  <si>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</si>
  <si>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</si>
  <si>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</si>
  <si>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</si>
  <si>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</si>
  <si>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</si>
  <si>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</si>
  <si>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</si>
  <si>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</si>
  <si>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</si>
  <si>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</si>
  <si>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</si>
  <si>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</si>
  <si>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</si>
  <si>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</si>
  <si>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</si>
  <si>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</si>
  <si>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</si>
  <si>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</si>
  <si>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</si>
  <si>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</si>
  <si>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</si>
  <si>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</si>
  <si>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</si>
  <si>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</si>
  <si>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</si>
  <si>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</si>
  <si>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</si>
  <si>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</si>
  <si>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</si>
  <si>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</si>
  <si>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</si>
  <si>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</si>
  <si>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</si>
  <si>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</si>
  <si>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</si>
  <si>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</si>
  <si>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</si>
  <si>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</si>
  <si>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</si>
  <si>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</si>
  <si>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</si>
  <si>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</si>
  <si>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</si>
  <si>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</si>
  <si>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</si>
  <si>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</si>
  <si>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</si>
  <si>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</si>
  <si>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</si>
  <si>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</si>
  <si>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</si>
  <si>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</si>
  <si>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</si>
  <si>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</si>
  <si>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</si>
  <si>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</si>
  <si>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</si>
  <si>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</si>
  <si>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</si>
  <si>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</si>
  <si>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</si>
  <si>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</si>
  <si>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</si>
  <si>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</si>
  <si>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</si>
  <si>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</si>
  <si>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</si>
  <si>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</si>
  <si>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</si>
  <si>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</si>
  <si>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</si>
  <si>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</si>
  <si>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</si>
  <si>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</si>
  <si>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</si>
  <si>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</si>
  <si>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</si>
  <si>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</si>
  <si>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</si>
  <si>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</si>
  <si>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</si>
  <si>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</si>
  <si>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</si>
  <si>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</si>
  <si>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</si>
  <si>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</si>
  <si>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</si>
  <si>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</si>
  <si>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</si>
  <si>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</si>
  <si>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</si>
  <si>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</si>
  <si>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</si>
  <si>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</si>
  <si>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</si>
  <si>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</si>
  <si>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</si>
  <si>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</si>
  <si>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</si>
  <si>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</si>
  <si>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</si>
  <si>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</si>
  <si>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</si>
  <si>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</si>
  <si>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</si>
  <si>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</si>
  <si>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</si>
  <si>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</si>
  <si>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</si>
  <si>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</si>
  <si>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</si>
  <si>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</si>
  <si>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</si>
  <si>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</si>
  <si>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</si>
  <si>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</si>
  <si>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</si>
  <si>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</si>
  <si>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</si>
  <si>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</si>
  <si>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</si>
  <si>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</si>
  <si>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</si>
  <si>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</si>
  <si>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</si>
  <si>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</si>
  <si>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</si>
  <si>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</si>
  <si>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</si>
  <si>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</si>
  <si>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</si>
  <si>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</si>
  <si>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</si>
  <si>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</si>
  <si>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</si>
  <si>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</si>
  <si>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</si>
  <si>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</si>
  <si>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</si>
  <si>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</si>
  <si>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</si>
  <si>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</si>
  <si>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</si>
  <si>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</si>
  <si>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</si>
  <si>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</si>
  <si>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</si>
  <si>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</si>
  <si>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</si>
  <si>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</si>
  <si>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</si>
  <si>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</si>
  <si>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</si>
  <si>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</si>
  <si>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</si>
  <si>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</si>
  <si>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</si>
  <si>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</si>
  <si>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</si>
  <si>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</si>
  <si>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</si>
  <si>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</si>
  <si>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</si>
  <si>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</si>
  <si>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</si>
  <si>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</si>
  <si>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</si>
  <si>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</si>
  <si>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</si>
  <si>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</si>
  <si>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</si>
  <si>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</si>
  <si>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</si>
  <si>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</si>
  <si>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</si>
  <si>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</si>
  <si>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</si>
  <si>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</si>
  <si>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</si>
  <si>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</si>
  <si>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</si>
  <si>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</si>
  <si>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</si>
  <si>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</si>
  <si>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</si>
  <si>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</si>
  <si>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</si>
  <si>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</si>
  <si>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</si>
  <si>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</si>
  <si>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</si>
  <si>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</si>
  <si>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</si>
  <si>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</si>
  <si>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</si>
  <si>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</si>
  <si>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</si>
  <si>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</si>
  <si>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</si>
  <si>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</si>
  <si>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</si>
  <si>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</si>
  <si>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</si>
  <si>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</si>
  <si>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</si>
  <si>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</si>
  <si>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</si>
  <si>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</si>
  <si>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</si>
  <si>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</si>
  <si>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</si>
  <si>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</si>
  <si>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</si>
  <si>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</si>
  <si>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</si>
  <si>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</si>
  <si>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</si>
  <si>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</si>
  <si>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</si>
  <si>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</si>
  <si>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</si>
  <si>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</si>
  <si>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</si>
  <si>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</si>
  <si>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</si>
  <si>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</si>
  <si>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</si>
  <si>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</si>
  <si>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</si>
  <si>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</si>
  <si>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</si>
  <si>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</si>
  <si>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</si>
  <si>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</si>
  <si>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</si>
  <si>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</si>
  <si>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</si>
  <si>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</si>
  <si>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</si>
  <si>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</si>
  <si>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</si>
  <si>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</si>
  <si>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</si>
  <si>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</si>
  <si>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</si>
  <si>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</si>
  <si>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</si>
  <si>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</si>
  <si>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</si>
  <si>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</si>
  <si>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</si>
  <si>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</si>
  <si>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</si>
  <si>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</si>
  <si>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</si>
  <si>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</si>
  <si>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</si>
  <si>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</si>
  <si>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</si>
  <si>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</si>
  <si>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</si>
  <si>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</si>
  <si>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</si>
  <si>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</si>
  <si>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</si>
  <si>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</si>
  <si>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</si>
  <si>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</si>
  <si>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</si>
  <si>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</si>
  <si>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</si>
  <si>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</si>
  <si>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</si>
  <si>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</si>
  <si>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</si>
  <si>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</si>
  <si>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</si>
  <si>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</si>
  <si>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</si>
  <si>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</si>
  <si>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</si>
  <si>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</si>
  <si>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</si>
  <si>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</si>
  <si>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</si>
  <si>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</si>
  <si>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</si>
  <si>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</si>
  <si>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</si>
  <si>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</si>
  <si>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</si>
  <si>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</si>
  <si>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</si>
  <si>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</si>
  <si>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</si>
  <si>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</si>
  <si>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</si>
  <si>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</si>
  <si>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</si>
  <si>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</si>
  <si>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</si>
  <si>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</si>
  <si>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</si>
  <si>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</si>
  <si>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</si>
  <si>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</si>
  <si>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</si>
  <si>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</si>
  <si>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</si>
  <si>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</si>
  <si>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</si>
  <si>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</si>
  <si>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</si>
  <si>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</si>
  <si>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</si>
  <si>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</si>
  <si>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</si>
  <si>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</si>
  <si>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</si>
  <si>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</si>
  <si>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</si>
  <si>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</si>
  <si>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</si>
  <si>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</si>
  <si>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</si>
  <si>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</si>
  <si>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</si>
  <si>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</si>
  <si>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</si>
  <si>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</si>
  <si>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</si>
  <si>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</si>
  <si>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</si>
  <si>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</si>
  <si>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</si>
  <si>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</si>
  <si>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</si>
  <si>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</si>
  <si>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</si>
  <si>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</si>
  <si>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</si>
  <si>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</si>
  <si>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</si>
  <si>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</si>
  <si>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</si>
  <si>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</si>
  <si>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</si>
  <si>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</si>
  <si>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</si>
  <si>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</si>
  <si>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</si>
  <si>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</si>
  <si>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</si>
  <si>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</si>
  <si>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</si>
  <si>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</si>
  <si>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</si>
  <si>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</si>
  <si>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</si>
  <si>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</si>
  <si>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</si>
  <si>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</si>
  <si>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</si>
  <si>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</si>
  <si>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</si>
  <si>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</si>
  <si>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</si>
  <si>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</si>
  <si>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</si>
  <si>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</si>
  <si>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</si>
  <si>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</si>
  <si>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</si>
  <si>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</si>
  <si>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</si>
  <si>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</si>
  <si>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</si>
  <si>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</si>
  <si>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</si>
  <si>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</si>
  <si>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</si>
  <si>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</si>
  <si>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</si>
  <si>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</si>
  <si>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</si>
  <si>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</si>
  <si>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</si>
  <si>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</si>
  <si>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</si>
  <si>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</si>
  <si>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</si>
  <si>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</si>
  <si>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</si>
  <si>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</si>
  <si>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</si>
  <si>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</si>
  <si>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</si>
  <si>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</si>
  <si>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</si>
  <si>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</si>
  <si>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</si>
  <si>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</si>
  <si>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</si>
  <si>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</si>
  <si>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</si>
  <si>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</si>
  <si>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</si>
  <si>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</si>
  <si>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</si>
  <si>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</si>
  <si>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</si>
  <si>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</si>
  <si>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</si>
  <si>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</si>
  <si>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</si>
  <si>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</si>
  <si>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</si>
  <si>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</si>
  <si>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</si>
  <si>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</si>
  <si>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</si>
  <si>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</si>
  <si>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</si>
  <si>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</si>
  <si>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</si>
  <si>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</si>
  <si>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</si>
  <si>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</si>
  <si>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</si>
  <si>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</si>
  <si>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</si>
  <si>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</si>
  <si>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</si>
  <si>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</si>
  <si>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</si>
  <si>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</si>
  <si>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</si>
  <si>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</si>
  <si>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</si>
  <si>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</si>
  <si>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</si>
  <si>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</si>
  <si>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</si>
  <si>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</si>
  <si>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</si>
  <si>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</si>
  <si>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</si>
  <si>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</si>
  <si>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</si>
  <si>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</si>
  <si>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</si>
  <si>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</si>
  <si>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</si>
  <si>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</si>
  <si>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</si>
  <si>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</si>
  <si>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</si>
  <si>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</si>
  <si>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</si>
  <si>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</si>
  <si>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</si>
  <si>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</si>
  <si>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</si>
  <si>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</si>
  <si>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</si>
  <si>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</si>
  <si>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</si>
  <si>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</si>
  <si>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</si>
  <si>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</si>
  <si>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</si>
  <si>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</si>
  <si>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</si>
  <si>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</si>
  <si>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</si>
  <si>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</si>
  <si>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</si>
  <si>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</si>
  <si>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</si>
  <si>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</si>
  <si>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</si>
  <si>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</si>
  <si>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</si>
  <si>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</si>
  <si>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</si>
  <si>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</si>
  <si>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</si>
  <si>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</si>
  <si>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</si>
  <si>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</si>
  <si>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</si>
  <si>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</si>
  <si>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</si>
  <si>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</si>
  <si>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</si>
  <si>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</si>
  <si>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</si>
  <si>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</si>
  <si>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</si>
  <si>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</si>
  <si>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</si>
  <si>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</si>
  <si>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</si>
  <si>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</si>
  <si>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</si>
  <si>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</si>
  <si>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</si>
  <si>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</si>
  <si>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</si>
  <si>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</si>
  <si>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</si>
  <si>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</si>
  <si>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</si>
  <si>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</si>
  <si>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</si>
  <si>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</si>
  <si>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</si>
  <si>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</si>
  <si>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</si>
  <si>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</si>
  <si>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</si>
  <si>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</si>
  <si>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</si>
  <si>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</si>
  <si>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</si>
  <si>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</si>
  <si>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</si>
  <si>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</si>
  <si>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</si>
  <si>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</si>
  <si>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</si>
  <si>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</si>
  <si>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</si>
  <si>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</si>
  <si>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</si>
  <si>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</si>
  <si>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</si>
  <si>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</si>
  <si>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</si>
  <si>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</si>
  <si>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</si>
  <si>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</si>
  <si>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</si>
  <si>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</si>
  <si>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</si>
  <si>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</si>
  <si>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</si>
  <si>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</si>
  <si>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</si>
  <si>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</si>
  <si>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</si>
  <si>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</si>
  <si>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</si>
  <si>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</si>
  <si>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</si>
  <si>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</si>
  <si>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</si>
  <si>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</si>
  <si>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</si>
  <si>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</si>
  <si>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</si>
  <si>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</si>
  <si>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</si>
  <si>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</si>
  <si>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</si>
  <si>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</si>
  <si>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</si>
  <si>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</si>
  <si>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</si>
  <si>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</si>
  <si>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</si>
  <si>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</si>
  <si>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</si>
  <si>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</si>
  <si>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</si>
  <si>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</si>
  <si>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</si>
  <si>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</si>
  <si>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</si>
  <si>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</si>
  <si>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</si>
  <si>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</si>
  <si>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</si>
  <si>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</si>
  <si>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</si>
  <si>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</si>
  <si>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</si>
  <si>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</si>
  <si>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</si>
  <si>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</si>
  <si>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</si>
  <si>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</si>
  <si>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</si>
  <si>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</si>
  <si>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</si>
  <si>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</si>
  <si>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</si>
  <si>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</si>
  <si>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</si>
  <si>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</si>
  <si>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</si>
  <si>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</si>
  <si>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</si>
  <si>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</si>
  <si>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</si>
  <si>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</si>
  <si>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</si>
  <si>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</si>
  <si>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</si>
  <si>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</si>
  <si>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</si>
  <si>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</si>
  <si>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</si>
  <si>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</si>
  <si>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</si>
  <si>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</si>
  <si>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</si>
  <si>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</si>
  <si>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</si>
  <si>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</si>
  <si>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</si>
  <si>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</si>
  <si>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</si>
  <si>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</si>
  <si>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</si>
  <si>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</si>
  <si>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</si>
  <si>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</si>
  <si>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</si>
  <si>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</si>
  <si>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</si>
  <si>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</si>
  <si>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</si>
  <si>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</si>
  <si>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</si>
  <si>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</si>
  <si>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</si>
  <si>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</si>
  <si>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</si>
  <si>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</si>
  <si>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</si>
  <si>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</si>
  <si>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</si>
  <si>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</si>
  <si>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</si>
  <si>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</si>
  <si>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</si>
  <si>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</si>
  <si>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</si>
  <si>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</si>
  <si>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</si>
  <si>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</si>
  <si>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</si>
  <si>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</si>
  <si>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</si>
  <si>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</si>
  <si>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</si>
  <si>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</si>
  <si>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</si>
  <si>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</si>
  <si>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</si>
  <si>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</si>
  <si>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</si>
  <si>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</si>
  <si>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</si>
  <si>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</si>
  <si>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</si>
  <si>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</si>
  <si>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</si>
  <si>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</si>
  <si>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</si>
  <si>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</si>
  <si>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</si>
  <si>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</si>
  <si>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</si>
  <si>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</si>
  <si>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</si>
  <si>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</si>
  <si>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</si>
  <si>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</si>
  <si>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</si>
  <si>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</si>
  <si>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</si>
  <si>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</si>
  <si>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</si>
  <si>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</si>
  <si>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</si>
  <si>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</si>
  <si>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</si>
  <si>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</si>
  <si>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</si>
  <si>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</si>
  <si>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</si>
  <si>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</si>
  <si>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</si>
  <si>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</si>
  <si>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</si>
  <si>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</si>
  <si>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</si>
  <si>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</si>
  <si>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</si>
  <si>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</si>
  <si>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</si>
  <si>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</si>
  <si>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</si>
  <si>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</si>
  <si>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</si>
  <si>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</si>
  <si>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</si>
  <si>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</si>
  <si>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</si>
  <si>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</si>
  <si>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</si>
  <si>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</si>
  <si>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</si>
  <si>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</si>
  <si>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</si>
  <si>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</si>
  <si>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</si>
  <si>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</si>
  <si>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</si>
  <si>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</si>
  <si>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</si>
  <si>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</si>
  <si>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</si>
  <si>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</si>
  <si>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</si>
  <si>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</si>
  <si>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</si>
  <si>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</si>
  <si>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</si>
  <si>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</si>
  <si>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</si>
  <si>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</si>
  <si>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</si>
  <si>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</si>
  <si>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</si>
  <si>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</si>
  <si>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</si>
  <si>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</si>
  <si>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</si>
  <si>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</si>
  <si>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</si>
  <si>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</si>
  <si>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</si>
  <si>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</si>
  <si>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</si>
  <si>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</si>
  <si>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</si>
  <si>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</si>
  <si>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</si>
  <si>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</si>
  <si>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</si>
  <si>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</si>
  <si>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</si>
  <si>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</si>
  <si>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</si>
  <si>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</si>
  <si>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</si>
  <si>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</si>
  <si>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</si>
  <si>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</si>
  <si>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</si>
  <si>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</si>
  <si>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</si>
  <si>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</si>
  <si>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</si>
  <si>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</si>
  <si>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</si>
  <si>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</si>
  <si>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</si>
  <si>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</si>
  <si>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</si>
  <si>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</si>
  <si>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</si>
  <si>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</si>
  <si>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</si>
  <si>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</si>
  <si>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</si>
  <si>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</si>
  <si>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</si>
  <si>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</si>
  <si>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</si>
  <si>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</si>
  <si>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</si>
  <si>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</si>
  <si>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</si>
  <si>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</si>
  <si>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</si>
  <si>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</si>
  <si>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</si>
  <si>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</si>
  <si>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</si>
  <si>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</si>
  <si>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</si>
  <si>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</si>
  <si>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</si>
  <si>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</si>
  <si>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</si>
  <si>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</si>
  <si>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</si>
  <si>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</si>
  <si>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</si>
  <si>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</si>
  <si>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</si>
  <si>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</si>
  <si>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</si>
  <si>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</si>
  <si>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</si>
  <si>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</si>
  <si>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</si>
  <si>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</si>
  <si>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</si>
  <si>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</si>
  <si>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</si>
  <si>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</si>
  <si>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</si>
  <si>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</si>
  <si>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</si>
  <si>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</si>
  <si>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</si>
  <si>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</si>
  <si>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</si>
  <si>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</si>
  <si>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</si>
  <si>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</si>
  <si>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</si>
  <si>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</si>
  <si>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</si>
  <si>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</si>
  <si>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</si>
  <si>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</si>
  <si>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</si>
  <si>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</si>
  <si>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</si>
  <si>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</si>
  <si>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</si>
  <si>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</si>
  <si>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</si>
  <si>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</si>
  <si>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</si>
  <si>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</si>
  <si>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</si>
  <si>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</si>
  <si>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</si>
  <si>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</si>
  <si>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</si>
  <si>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</si>
  <si>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</si>
  <si>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</si>
  <si>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</si>
  <si>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</si>
  <si>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</si>
  <si>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</si>
  <si>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</si>
  <si>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</si>
  <si>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</si>
  <si>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</si>
  <si>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</si>
  <si>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</si>
  <si>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</si>
  <si>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</si>
  <si>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</si>
  <si>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</si>
  <si>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</si>
  <si>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</si>
  <si>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</si>
  <si>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</si>
  <si>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</si>
  <si>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</si>
  <si>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</si>
  <si>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</si>
  <si>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</si>
  <si>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</si>
  <si>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</si>
  <si>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</si>
  <si>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</si>
  <si>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</si>
  <si>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</si>
  <si>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</si>
  <si>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</si>
  <si>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</si>
  <si>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</si>
  <si>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</si>
  <si>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</si>
  <si>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</si>
  <si>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</si>
  <si>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</si>
  <si>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</si>
  <si>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</si>
  <si>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</si>
  <si>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</si>
  <si>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</si>
  <si>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</si>
  <si>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</si>
  <si>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</si>
  <si>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</si>
  <si>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</si>
  <si>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</si>
  <si>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</si>
  <si>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</si>
  <si>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</si>
  <si>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</si>
  <si>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</si>
  <si>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</si>
  <si>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</si>
  <si>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</si>
  <si>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</si>
  <si>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</si>
  <si>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</si>
  <si>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</si>
  <si>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</si>
  <si>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</si>
  <si>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</si>
  <si>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</si>
  <si>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</si>
  <si>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</si>
  <si>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</si>
  <si>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</si>
  <si>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</si>
  <si>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</si>
  <si>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</si>
  <si>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</si>
  <si>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</si>
  <si>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</si>
  <si>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</si>
  <si>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</si>
  <si>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</si>
  <si>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</si>
  <si>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</si>
  <si>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</si>
  <si>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</si>
  <si>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</si>
  <si>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</si>
  <si>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</si>
  <si>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</si>
  <si>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</si>
  <si>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</si>
  <si>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</si>
  <si>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</si>
  <si>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</si>
  <si>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</si>
  <si>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</si>
  <si>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</si>
  <si>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</si>
  <si>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</si>
  <si>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</si>
  <si>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</si>
  <si>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</si>
  <si>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</si>
  <si>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</si>
  <si>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</si>
  <si>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</si>
  <si>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</si>
  <si>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</si>
  <si>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</si>
  <si>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</si>
  <si>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</si>
  <si>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</si>
  <si>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</si>
  <si>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</si>
  <si>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</si>
  <si>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</si>
  <si>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</si>
  <si>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</si>
  <si>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</si>
  <si>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</si>
  <si>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</si>
  <si>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</si>
  <si>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</si>
  <si>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</si>
  <si>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</si>
  <si>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</si>
  <si>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</si>
  <si>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</si>
  <si>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</si>
  <si>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</si>
  <si>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</si>
  <si>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</si>
  <si>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</si>
  <si>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</si>
  <si>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</si>
  <si>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</si>
  <si>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</si>
  <si>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</si>
  <si>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</si>
  <si>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</si>
  <si>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</si>
  <si>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</si>
  <si>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</si>
  <si>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</si>
  <si>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</si>
  <si>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</si>
  <si>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</si>
  <si>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</si>
  <si>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</si>
  <si>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15 min</t>
  </si>
  <si>
    <t>PCM-20251122-00000365</t>
  </si>
  <si>
    <t xml:space="preserve">ETA 60 MIN </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</si>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</sst>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320.44597754629649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45983.394403472223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45983.394403472223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45983.394403472223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45983.394403472223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45983.394403472223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45983.394403472223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45983.394403472223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45983.394403472223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45983.394403472223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45983.394403472223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45983.394403472223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45983.394403472223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45983.394403472223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45983.394403472223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45983.394403472223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45983.394403472223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45983.394403472223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45983.394403472223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45983.394403472223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45983.394403472223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45983.394403472223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45983.394403472223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45983.394403472223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45983.394403472223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45983.394403472223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45983.394403472223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45983.394403472223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45983.394403472223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45983.394403472223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45983.394403472223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45983.394403472223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45983.394403472223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45983.394403472223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45983.394403472223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45983.394403472223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45983.394403472223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45983.394403472223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45983.394403472223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45983.394403472223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45983.394403472223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45983.394403472223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45983.394403472223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45983.394403472223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45983.394403472223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45983.394403472223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653722F-361F-4D8A-AB4C-F48BD708235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158.39456585648441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0.10042233796411892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45983.394403819446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45983.394403819446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45983.394403819446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45983.394403819446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45983.394403819446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45983.394403819446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45983.394403819446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45983.394403819446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45983.394403819446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45983.394403819446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45983.394403819446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45983.394403819446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45983.394403819446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45983.394403819446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45983.394403819446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45983.394403819446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45983.394403819446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45983.394403819446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45983.394403819446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45983.394403819446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45983.394403819446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45983.394403819446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45983.394403819446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45983.394403819446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45983.394403819446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45983.394403819446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45983.394403819446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45983.394403819446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45983.394403819446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45983.394403819446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45983.394403819446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45983.394403819446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45983.394403819446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45983.394403819446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45983.394403819446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45983.394403819446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45983.394403819446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45983.394403819446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45983.394403819446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45983.394403819446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45983.394403819446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45983.394403819446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45983.394403819446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45983.394403819446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45983.394403819446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45983.394403819446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45983.394403819446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45983.394403819446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45983.394403819446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45983.394403819446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45983.394403819446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45983.394403819446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45983.394403819446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45983.394403819446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45983.394403819446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45983.394403819446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45983.394403819446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45983.394403819446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45983.394403819446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45983.394403819446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45983.394403819446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45983.394403819446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45983.394403819446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45983.394403819446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45983.394403819446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45983.394403819446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45983.394403819446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45983.394403819446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45983.394403819446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45983.394403819446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45983.394403819446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45983.394403819446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45983.394403819446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45983.394403819446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45983.394403819446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45983.394403819446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45983.394403819446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45983.394403819446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45983.394403819446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45983.394403819446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45983.394403819446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45983.394403819446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45983.394403819446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45983.394403819446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45983.394403819446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45983.394403819446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45983.394403819446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45983.394403819446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45983.394403819446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45983.394403819446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45983.394403819446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45983.394403819446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45983.394403819446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45983.394403819446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45983.394403819446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45983.394403819446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45983.394403819446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45983.394403819446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45983.394403819446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45983.394403819446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45983.394403819446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45983.394403819446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45983.394403819446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45983.394403819446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45983.394403819446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45983.394403819446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45983.394403819446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45983.394403819446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45983.394403819446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45983.394403819446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45983.394403819446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45983.394403819446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45983.394403819446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45983.394403819446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45983.394403819446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45983.394403819446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45983.394403819446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45983.394403819446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45983.394403819446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45983.394403819446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45983.394403819446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45983.394403819446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45983.394403819446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45983.394403819446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45983.394403819446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45983.394403819446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45983.394403819446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45983.394403819446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45983.394403819446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45983.394403819446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45983.394403819446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45983.394403819446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45983.394403819446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45983.394403819446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45983.394403819446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45983.394403819446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45983.394403819446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45983.394403819446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45983.394403819446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45983.394403819446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45983.394403819446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45983.394403819446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45983.394403819446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45983.394403819446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45983.394403819446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45983.394403819446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45983.394403819446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45983.394403819446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45983.394403819446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45983.394403819446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45983.394403819446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45983.394403819446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45983.394403819446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45983.394403819446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45983.394403819446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45983.394403819446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45983.394403819446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45983.394403819446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45983.394403819446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45983.394403819446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45983.394403819446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45983.394403819446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45983.394403819446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45983.394403819446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45983.394403819446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45983.394403819446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45983.394403819446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45983.394403819446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45983.394403819446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45983.394403819446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45983.394403819446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45983.394403819446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45983.394403819446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45983.394403819446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45983.394403819446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45983.394403819446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45983.394403819446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45983.394403819446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45983.394403819446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45983.394403819446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45983.394403819446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45983.394403819446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45983.394403819446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45983.394403819446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45983.394403819446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45983.394403819446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45983.394403819446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45983.394403819446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45983.394403819446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45983.394403819446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45983.394403819446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45983.394403819446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45983.394403819446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45983.394403819446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45983.394403819446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45983.394403819446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45983.394403819446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45983.394403819446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45983.394403819446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45983.394403819446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45983.394403819446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45983.394403819446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45983.394403819446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45983.394403819446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45983.394403819446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45983.394403819446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45983.394403819446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45983.394403819446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45983.394403819446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45983.394403819446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45983.394403819446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45983.394403819446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45983.394403819446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45983.394403819446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45983.394403819446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45983.394403819446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45983.394403819446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45983.394403819446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45983.394403819446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45983.394403819446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45983.394403819446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45983.394403819446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45983.394403819446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45983.394403819446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45983.394403819446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45983.394403819446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45983.394403819446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45983.394403819446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45983.394403819446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45983.394403819446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45983.394403819446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45983.394403819446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45983.394403819446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45983.394403819446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45983.394403819446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45983.394403819446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45983.394403819446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45983.394403819446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45983.394403819446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45983.394403819446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45983.394403819446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45983.394403819446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45983.394403819446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45983.394403819446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45983.394403819446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45983.394403819446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45983.394403819446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45983.394403819446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45983.394403819446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45983.394403819446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45983.394403819446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45983.394403819446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45983.394403819446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45983.394403819446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45983.394403819446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45983.394403819446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45983.394403819446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45983.394403819446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45983.394403819446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45983.394403819446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45983.394403819446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45983.394403819446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45983.394403819446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45983.394403819446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45983.394403819446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45983.394403819446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45983.394403819446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45983.394403819446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45983.394403819446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45983.394403819446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45983.394403819446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45983.394403819446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45983.394403819446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45983.394403819446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45983.394403819446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45983.394403819446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45983.394403819446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45983.394403819446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45983.394403819446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45983.394403819446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45983.394403819446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45983.394403819446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45983.394403819446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45983.394403819446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45983.394403819446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45983.394403819446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45983.394403819446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45983.394403819446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45983.394403819446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45983.394403819446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45983.394403819446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45983.394403819446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45983.394403819446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45983.394403819446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45983.394403819446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45983.394403819446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45983.394403819446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45983.394403819446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45983.394403819446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45983.394403819446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45983.394403819446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45983.394403819446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45983.394403819446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45983.394403819446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45983.394403819446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45983.394403819446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45983.394403819446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45983.394403819446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45983.394403819446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45983.394403819446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45983.394403819446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45983.394403819446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45983.394403819446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45983.394403819446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45983.394403819446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45983.394403819446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45983.394403819446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45983.394403819446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45983.394403819446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45983.394403819446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45983.394403819446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45983.394403819446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45983.394403819446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45983.394403819446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45983.394403819446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45983.394403819446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45983.394403819446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45983.394403819446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45983.394403819446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45983.394403819446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45983.394403819446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45983.394403819446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45983.394403819446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45983.394403819446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45983.394403819446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45983.394403819446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45983.394403819446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45983.394403819446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45983.394403819446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45983.394403819446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45983.394403819446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45983.394403819446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45983.394403819446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45983.394403819446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45983.394403819446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45983.394403819446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45983.394403819446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45983.394403819446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45983.394403819446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45983.394403819446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45983.394403819446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45983.394403819446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45983.394403819446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45983.394403819446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45983.394403819446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45983.394403819446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45983.394403819446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45983.394403819446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45983.394403819446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45983.394403819446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45983.394403819446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45983.394403819446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45983.394403819446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45983.394403819446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45983.394403819446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45983.394403819446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45983.394403819446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45983.394403819446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45983.394403819446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45983.394403819446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45983.394403819446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45983.394403819446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45983.394403819446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45983.394403819446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45983.394403819446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45983.394403819446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45983.394403819446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45983.394403819446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45983.394403819446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45983.394403819446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45983.394403819446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45983.394403819446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45983.394403819446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45983.394403819446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45983.394403819446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45983.394403819446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45983.394403819446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45983.394403819446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45983.394403819446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45983.394403819446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45983.394403819446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45983.394403819446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45983.394403819446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45983.394403819446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45983.394403819446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45983.394403819446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45983.394403819446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45983.394403819446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45983.394403819446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45983.394403819446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45983.394403819446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45983.394403819446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45983.394403819446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45983.394403819446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45983.394403819446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45983.394403819446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45983.394403819446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45983.394403819446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45983.394403819446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45983.394403819446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45983.394403819446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45983.394403819446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45983.394403819446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45983.394403819446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45983.394403819446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45983.394403819446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45983.394403819446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45983.394403819446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45983.394403819446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45983.394403819446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45983.394403819446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45983.394403819446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45983.394403819446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45983.394403819446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45983.394403819446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45983.394403819446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45983.394403819446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45983.394403819446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45983.394403819446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45983.394403819446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45983.394403819446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45983.394403819446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45983.394403819446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45983.394403819446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45983.394403819446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45983.394403819446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45983.394403819446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45983.394403819446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45983.394403819446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45983.394403819446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45983.394403819446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45983.394403819446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45983.394403819446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45983.394403819446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45983.394403819446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45983.394403819446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45983.394403819446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45983.394403819446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45983.394403819446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45983.394403819446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45983.394403819446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45983.394403819446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45983.394403819446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45983.394403819446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45983.394403819446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45983.394403819446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45983.394403819446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45983.394403819446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45983.394403819446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45983.394403819446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45983.394403819446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45983.394403819446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45983.394403819446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45983.394403819446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45983.394403819446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45983.394403819446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45983.394403819446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45983.394403819446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45983.394403819446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45983.394403819446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45983.394403819446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45983.394403819446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45983.394403819446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45983.394403819446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45983.394403819446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45983.394403819446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45983.394403819446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45983.394403819446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45983.394403819446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45983.394403819446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45983.394403819446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45983.394403819446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45983.394403819446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45983.394403819446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45983.394403819446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45983.394403819446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45983.394403819446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45983.394403819446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45983.394403819446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45983.394403819446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45983.394403819446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45983.394403819446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45983.394403819446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45983.394403819446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45983.394403819446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45983.394403819446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45983.394403819446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45983.394403819446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45983.394403819446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45983.394403819446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45983.394403819446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45983.394403819446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45983.394403819446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45983.394403819446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45983.394403819446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45983.394403819446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45983.394403819446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45983.394403819446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45983.394403819446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45983.394403819446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45983.394403819446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45983.394403819446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45983.394403819446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45983.394403819446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45983.394403819446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45983.394403819446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45983.394403819446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45983.394403819446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45983.394403819446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45983.394403819446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45983.394403819446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45983.394403819446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45983.394403819446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45983.394403819446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45983.394403819446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45983.394403819446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45983.394403819446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45983.394403819446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45983.394403819446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45983.394403819446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45983.394403819446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45983.394403819446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45983.394403819446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45983.394403819446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45983.394403819446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45983.394403819446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45983.394403819446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45983.394403819446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45983.394403819446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45983.394403819446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45983.394403819446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45983.394403819446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45983.394403819446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45983.394403819446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45983.394403819446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45983.394403819446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45983.394403819446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45983.394403819446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45983.394403819446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45983.394403819446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45983.394403819446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45983.394403819446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45983.394403819446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45983.394403819446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45983.394403819446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45983.394403819446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45983.394403819446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45983.394403819446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45983.394403819446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45983.394403819446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45983.394403819446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45983.394403819446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45983.394403819446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45983.394403819446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45983.394403819446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45983.394403819446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45983.394403819446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45983.394403819446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45983.394403819446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45983.394403819446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45983.394403819446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45983.394403819446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45983.394403819446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45983.394403819446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45983.394403819446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45983.394403819446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45983.394403819446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45983.394403819446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45983.394403819446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45983.394403819446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45983.394403819446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45983.394403819446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45983.394403819446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45983.394403819446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45983.394403819446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45983.394403819446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45983.394403819446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45983.394403819446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45983.394403819446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45983.394403819446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45983.394403819446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45983.394403819446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45983.394403819446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45983.394403819446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45983.394403819446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45983.394403819446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45983.394403819446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45983.394403819446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45983.394403819446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45983.394403819446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45983.394403819446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45983.394403819446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45983.394403819446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45983.394403819446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45983.394403819446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45983.394403819446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45983.394403819446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45983.394403819446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45983.394403819446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45983.394403819446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45983.394403819446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45983.394403819446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45983.394403819446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45983.394403819446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45983.394403819446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45983.394403819446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45983.394403819446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45983.394403819446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45983.394403819446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45983.394403819446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45983.394403819446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45983.394403819446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45983.394403819446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45983.394403819446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45983.394403819446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45983.394403819446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45983.394403819446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45983.394403819446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45983.394403819446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45983.394403819446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45983.394403819446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45983.394403819446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45983.394403819446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45983.394403819446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45983.394403819446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45983.394403819446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45983.394403819446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45983.394403819446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45983.394403819446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45983.394403819446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45983.394403819446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45983.394403819446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45983.394403819446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45983.394403819446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45983.394403819446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45983.394403819446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45983.394403819446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45983.394403819446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45983.394403819446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45983.394403819446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45983.394403819446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45983.394403819446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45983.394403819446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45983.394403819446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45983.394403819446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45983.394403819446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45983.394403819446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45983.394403819446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45983.394403819446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45983.394403819446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45983.394403819446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45983.394403819446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45983.394403819446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45983.394403819446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45983.394403819446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45983.394403819446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45983.394403819446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45983.394403819446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45983.394403819446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45983.394403819446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45983.394403819446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45983.394403819446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45983.394403819446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45983.394403819446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45983.394403819446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45983.394403819446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45983.394403819446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45983.394403819446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45983.394403819446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45983.394403819446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45983.394403819446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45983.394403819446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45983.394403819446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45983.394403819446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45983.394403819446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45983.394403819446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45983.394403819446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45983.394403819446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45983.394403819446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45983.394403819446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45983.394403819446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45983.394403819446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45983.394403819446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45983.394403819446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45983.394403819446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45983.394403819446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45983.394403819446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45983.394403819446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45983.394403819446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45983.394403819446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45983.394403819446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45983.394403819446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45983.394403819446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45983.394403819446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45983.394403819446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45983.394403819446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45983.394403819446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45983.394403819446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45983.394403819446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45983.394403819446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45983.394403819446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45983.394403819446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45983.394403819446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45983.394403819446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45983.394403819446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45983.394403819446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45983.394403819446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45983.394403819446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45983.394403819446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45983.394403819446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45983.394403819446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45983.394403819446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45983.394403819446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45983.394403819446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45983.394403819446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45983.394403819446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45983.394403819446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45983.394403819446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45983.394403819446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45983.394403819446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45983.394403819446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45983.394403819446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45983.394403819446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45983.394403819446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45983.394403819446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45983.394403819446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45983.394403819446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45983.394403819446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45983.394403819446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45983.394403819446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45983.394403819446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45983.394403819446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45983.394403819446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45983.394403819446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45983.394403819446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45983.394403819446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45983.394403819446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45983.394403819446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45983.394403819446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45983.394403819446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45983.394403819446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45983.394403819446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45983.394403819446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45983.394403819446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45983.394403819446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45983.394403819446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45983.394403819446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45983.394403819446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45983.394403819446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45983.394403819446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45983.394403819446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45983.394403819446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45983.394403819446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45983.394403819446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45983.394403819446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45983.394403819446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45983.394403819446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45983.394403819446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45983.394403819446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45983.394403819446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45983.394403819446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45983.394403819446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45983.394403819446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45983.394403819446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45983.394403819446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45983.394403819446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45983.394403819446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45983.394403819446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45983.394403819446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45983.394403819446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45983.394403819446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45983.394403819446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45983.394403819446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45983.394403819446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45983.394403819446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45983.394403819446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45983.394403819446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45983.394403819446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45983.394403819446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45983.394403819446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45983.394403819446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45983.394403819446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45983.394403819446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45983.394403819446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45983.394403819446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45983.394403819446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45983.394403819446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45983.394403819446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45983.394403819446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45983.394403819446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45983.394403819446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45983.394403819446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45983.394403819446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45983.394403819446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45983.394403819446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45983.394403819446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45983.394403819446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45983.394403819446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45983.394403819446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45983.394403819446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45983.394403819446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45983.394403819446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45983.394403819446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45983.394403819446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45983.394403819446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45983.394403819446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45983.394403819446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45983.394403819446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45983.394403819446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45983.394403819446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45983.394403819446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45983.394403819446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45983.394403819446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45983.394403819446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45983.394403819446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45983.394403819446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45983.394403819446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45983.394403819446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45983.394403819446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45983.394403819446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45983.394403819446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45983.394403819446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45983.394403819446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45983.394403819446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45983.394403819446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45983.394403819446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45983.394403819446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45983.394403819446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45983.394403819446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45983.394403819446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45983.394403819446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45983.394403819446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45983.394403819446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45983.394403819446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45983.394403819446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45983.394403819446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45983.394403819446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45983.394403819446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45983.394403819446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45983.394403819446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45983.394403819446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45983.394403819446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45983.394403819446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45983.394403819446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45983.394403819446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45983.394403819446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45983.394403819446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45983.394403819446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45983.394403819446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45983.394403819446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45983.394403819446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45983.394403819446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45983.394403819446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45983.394403819446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45983.394403819446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45983.394403819446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45983.394403819446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45983.394403819446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45983.394403819446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45983.394403819446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45983.394403819446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45983.394403819446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45983.394403819446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45983.394403819446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45983.394403819446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45983.394403819446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45983.394403819446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45983.394403819446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45983.394403819446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45983.394403819446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45983.394403819446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45983.394403819446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45983.394403819446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45983.394403819446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45983.394403819446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45983.394403819446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45983.394403819446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45983.394403819446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45983.394403819446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45983.394403819446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45983.394403819446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45983.394403819446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45983.394403819446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45983.394403819446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45983.394403819446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45983.394403819446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45983.394403819446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45983.394403819446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45983.394403819446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45983.394403819446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45983.394403819446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45983.394403819446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45983.394403819446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45983.394403819446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45983.394403819446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45983.394403819446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45983.394403819446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45983.394403819446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45983.394403819446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45983.394403819446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45983.394403819446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45983.394403819446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45983.394403819446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45983.394403819446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45983.394403819446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45983.394403819446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45983.394403819446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45983.394403819446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45983.394403819446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45983.394403819446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45983.394403819446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45983.394403819446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45983.394403819446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45983.394403819446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45983.394403819446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45983.394403819446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45983.394403819446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45983.394403819446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45983.394403819446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45983.394403819446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45983.394403819446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45983.394403819446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45983.394403819446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45983.394403819446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45983.394403819446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45983.394403819446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45983.394403819446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45983.394403819446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45983.394403819446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45983.394403819446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45983.394403819446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45983.394403819446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45983.394403819446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45983.394403819446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45983.394403819446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45983.394403819446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45983.394403819446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45983.394403819446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45983.394403819446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45983.394403819446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45983.394403819446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45983.394403819446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45983.394403819446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45983.394403819446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45983.394403819446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45983.394403819446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45983.394403819446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45983.394403819446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45983.394403819446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45983.394403819446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45983.394403819446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45983.394403819446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45983.394403819446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45983.394403819446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45983.394403819446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45983.394403819446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45983.394403819446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45983.394403819446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45983.394403819446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45983.394403819446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45983.394403819446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45983.394403819446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45983.394403819446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45983.394403819446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45983.394403819446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45983.394403819446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45983.394403819446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45983.394403819446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45983.394403819446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45983.394403819446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45983.394403819446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45983.394403819446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45983.394403819446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45983.394403819446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45983.394403819446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45983.394403819446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45983.394403819446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45983.394403819446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45983.394403819446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45983.394403819446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45983.394403819446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45983.394403819446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45983.394403819446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45983.394403819446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45983.394403819446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45983.394403819446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45983.394403819446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45983.394403819446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45983.394403819446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45983.394403819446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45983.394403819446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45983.394403819446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45983.394403819446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45983.394403819446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45983.394403819446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45983.394403819446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45983.394403819446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45983.394403819446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45983.394403819446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45983.394403819446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45983.394403819446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45983.394403819446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45983.394403819446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45983.394403819446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45983.394403819446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45983.394403819446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45983.394403819446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45983.394403819446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45983.394403819446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45983.394403819446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45983.394403819446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45983.394403819446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45983.394403819446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45983.394403819446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45983.394403819446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45983.394403819446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45983.394403819446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45983.394403819446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45983.394403819446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45983.394403819446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45983.394403819446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45983.394403819446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45983.394403819446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45983.394403819446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45983.394403819446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45983.394403819446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45983.394403819446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45983.394403819446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45983.394403819446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45983.394403819446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45983.394403819446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45983.394403819446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45983.394403819446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45983.394403819446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45983.394403819446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45983.394403819446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45983.394403819446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45983.394403819446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45983.394403819446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45983.394403819446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45983.394403819446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45983.394403819446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45983.394403819446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45983.394403819446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45983.394403819446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45983.394403819446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45983.394403819446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45983.394403819446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45983.394403819446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45983.394403819446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45983.394403819446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45983.394403819446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45983.394403819446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45983.394403819446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45983.394403819446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45983.394403819446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45983.394403819446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45983.394403819446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45983.394403819446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45983.394403819446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45983.394403819446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45983.394403819446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45983.394403819446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45983.394403819446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45983.394403819446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45983.394403819446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45983.394403819446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45983.394403819446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45983.394403819446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45983.394403819446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45983.394403819446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45983.394403819446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45983.394403819446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45983.394403819446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45983.394403819446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45983.394403819446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45983.394403819446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45983.394403819446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45983.394403819446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45983.394403819446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45983.394403819446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45983.394403819446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45983.394403819446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45983.394403819446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45983.394403819446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45983.394403819446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45983.394403819446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45983.394403819446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45983.394403819446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45983.394403819446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45983.394403819446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45983.394403819446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45983.394403819446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45983.394403819446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45983.394403819446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45983.394403819446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45983.394403819446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45983.394403819446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45983.394403819446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45983.394403819446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45983.394403819446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45983.394403819446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45983.394403819446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45983.394403819446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45983.394403819446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45983.394403819446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45983.394403819446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45983.394403819446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45983.394403819446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45983.394403819446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45983.394403819446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45983.394403819446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45983.394403819446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45983.394403819446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279.91368622684968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5" ca="1" si="0">IFERROR(NOW()-F3,"")</f>
        <v>45983.394403587961</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45983.394403587961</v>
      </c>
      <c r="H4" s="95">
        <v>45983.358854166669</v>
      </c>
      <c r="I4" s="113" t="str">
        <f>IFERROR(VLOOKUP(D4,DB!A:F,6,0),"")</f>
        <v>SCECO</v>
      </c>
      <c r="J4" s="113" t="str">
        <f>IFERROR(VLOOKUP(D4,DB!A:G,7,0),"")</f>
        <v>No BB Shifted</v>
      </c>
      <c r="K4" s="97" t="s">
        <v>39111</v>
      </c>
      <c r="L4" s="91" t="str">
        <f>IFERROR(VLOOKUP(D4,DB!A:I,9,0),"")</f>
        <v>Latis</v>
      </c>
    </row>
    <row r="5" spans="1:16" ht="15" customHeight="1">
      <c r="A5" s="113" t="s">
        <v>39112</v>
      </c>
      <c r="B5" s="113" t="str">
        <f>IFERROR(VLOOKUP(D5,DB!A:K,11,0),"")</f>
        <v>R4</v>
      </c>
      <c r="C5" s="93">
        <v>3</v>
      </c>
      <c r="D5" s="91" t="s">
        <v>35116</v>
      </c>
      <c r="E5" s="94" t="s">
        <v>39021</v>
      </c>
      <c r="F5" s="95">
        <v>45983.345254629632</v>
      </c>
      <c r="G5" s="96">
        <f t="shared" ca="1" si="0"/>
        <v>4.9148958329169545E-2</v>
      </c>
      <c r="H5" s="95">
        <v>45983.365613425929</v>
      </c>
      <c r="I5" s="113" t="str">
        <f>IFERROR(VLOOKUP(D5,DB!A:F,6,0),"")</f>
        <v>SCECO</v>
      </c>
      <c r="J5" s="113" t="str">
        <f>IFERROR(VLOOKUP(D5,DB!A:G,7,0),"")</f>
        <v>No BB Shifted</v>
      </c>
      <c r="K5" s="97" t="s">
        <v>39111</v>
      </c>
      <c r="L5" s="91" t="str">
        <f>IFERROR(VLOOKUP(D5,DB!A:I,9,0),"")</f>
        <v>Latis</v>
      </c>
    </row>
    <row r="6" spans="1:16" ht="15" customHeight="1">
      <c r="A6" s="113" t="s">
        <v>39109</v>
      </c>
      <c r="B6" s="113" t="str">
        <f>IFERROR(VLOOKUP(D6,DB!A:K,11,0),"")</f>
        <v>R4</v>
      </c>
      <c r="C6" s="93">
        <v>2</v>
      </c>
      <c r="D6" s="91" t="s">
        <v>36410</v>
      </c>
      <c r="E6" s="94" t="s">
        <v>39021</v>
      </c>
      <c r="F6" s="95"/>
      <c r="G6" s="96">
        <f t="shared" ca="1" si="0"/>
        <v>45983.394403587961</v>
      </c>
      <c r="H6" s="95">
        <v>45983.365069444444</v>
      </c>
      <c r="I6" s="113" t="str">
        <f>IFERROR(VLOOKUP(D6,DB!A:F,6,0),"")</f>
        <v>SCECO</v>
      </c>
      <c r="J6" s="113" t="str">
        <f>IFERROR(VLOOKUP(D6,DB!A:G,7,0),"")</f>
        <v>Vandalized</v>
      </c>
      <c r="K6" s="97" t="s">
        <v>39111</v>
      </c>
      <c r="L6" s="91" t="str">
        <f>IFERROR(VLOOKUP(D6,DB!A:I,9,0),"")</f>
        <v>Latis</v>
      </c>
    </row>
    <row r="7" spans="1:16" ht="15" customHeight="1">
      <c r="A7" s="113"/>
      <c r="B7" s="113" t="str">
        <f>IFERROR(VLOOKUP(D7,DB!A:K,11,0),"")</f>
        <v/>
      </c>
      <c r="C7" s="93"/>
      <c r="D7" s="91"/>
      <c r="E7" s="94"/>
      <c r="F7" s="95"/>
      <c r="G7" s="96">
        <f t="shared" ca="1" si="0"/>
        <v>45983.394403819446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45983.394403819446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45983.394403819446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45983.394403819446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45983.394403819446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45983.394403819446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45983.394403819446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45983.394403819446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45983.394403819446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45983.394403819446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45983.394403819446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45983.394403819446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45983.394403819446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45983.394403819446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45983.394403819446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45983.394403819446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45983.394403819446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45983.394403819446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45983.394403819446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45983.394403819446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45983.394403819446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45983.394403819446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45983.394403819446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45983.394403819446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45983.394403819446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45983.394403819446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45983.394403819446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45983.394403819446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45983.394403819446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45983.394403819446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45983.394403819446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45983.394403819446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45983.394403819446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45983.394403819446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45983.394403819446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45983.394403819446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45983.394403819446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45983.394403819446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45983.394403819446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45983.394403819446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45983.394403819446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45983.394403819446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45983.394403819446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45983.394403819446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45983.394403819446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45983.394403819446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45983.394403819446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45983.394403819446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45983.394403819446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45983.394403819446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45983.394403819446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45983.394403819446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45983.394403819446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45983.394403819446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45983.394403819446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45983.394403819446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45983.394403819446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45983.394403819446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45983.394403819446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45983.394403819446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45983.394403819446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45983.394403819446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45983.394403819446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45983.394403819446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45983.394403819446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45983.394403819446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45983.394403819446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45983.394403819446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45983.394403819446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45983.394403819446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45983.394403819446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45983.394403819446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45983.394403819446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45983.394403819446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45983.394403819446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45983.394403819446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45983.394403819446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45983.394403819446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45983.394403819446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45983.394403819446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45983.394403819446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45983.394403819446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45983.394403819446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45983.394403819446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45983.394403819446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45983.394403819446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45983.394403819446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45983.394403819446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45983.394403819446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45983.394403819446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45983.394403819446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45983.394403819446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45983.394403819446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45983.394403819446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45983.394403819446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45983.394403819446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45983.394403819446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45983.394403819446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45983.394403819446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45983.394403819446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45983.394403819446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45983.394403819446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45983.394403819446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45983.394403819446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45983.394403819446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45983.394403819446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45983.394403819446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45983.394403819446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45983.394403819446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45983.394403819446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45983.394403819446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45983.394403819446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45983.394403819446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45983.394403819446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45983.394403819446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45983.394403819446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45983.394403819446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45983.394403819446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45983.394403819446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45983.394403819446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45983.394403819446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45983.394403819446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45983.394403819446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45983.394403819446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45983.394403819446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45983.394403819446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45983.394403819446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45983.394403819446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45983.394403819446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45983.394403819446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45983.394403819446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45983.394403819446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45983.394403819446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45983.394403819446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45983.394403819446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45983.394403819446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45983.394403819446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45983.394403819446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45983.394403819446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45983.394403819446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45983.394403819446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45983.394403819446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45983.394403819446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45983.394403819446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45983.394403819446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45983.394403819446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45983.394403819446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45983.394403819446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45983.394403819446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45983.394403819446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45983.394403819446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45983.394403819446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45983.394403819446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45983.394403819446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45983.394403819446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45983.394403819446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45983.394403819446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45983.394403819446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45983.394403819446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45983.394403819446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45983.394403819446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45983.394403819446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45983.394403819446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45983.394403819446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45983.394403819446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45983.394403819446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45983.394403819446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45983.394403819446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45983.394403819446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45983.394403819446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45983.394403819446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45983.394403819446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45983.394403819446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45983.394403819446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45983.394403819446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45983.394403819446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45983.394403819446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45983.394403819446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45983.394403819446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45983.394403819446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45983.394403819446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45983.394403819446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45983.394403819446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45983.394403819446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45983.394403819446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45983.394403819446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45983.394403819446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45983.394403819446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45983.394403819446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45983.394403819446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45983.394403819446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45983.394403819446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45983.394403819446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45983.394403819446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45983.394403819446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45983.394403819446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45983.394403819446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45983.394403819446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45983.394403819446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45983.394403819446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45983.394403819446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45983.394403819446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45983.394403819446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45983.394403819446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45983.394403819446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45983.394403819446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45983.394403819446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45983.394403819446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45983.394403819446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45983.394403819446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45983.394403819446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45983.394403819446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45983.394403819446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45983.394403819446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45983.394403819446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45983.394403819446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45983.394403819446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45983.394403819446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45983.394403819446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45983.394403819446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45983.394403819446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45983.394403819446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45983.394403819446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45983.394403819446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45983.394403819446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45983.394403819446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45983.394403819446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45983.394403819446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45983.394403819446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45983.394403819446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45983.394403819446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45983.394403819446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45983.394403819446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45983.394403819446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45983.394403819446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45983.394403819446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45983.394403819446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45983.394403819446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45983.394403819446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45983.394403819446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45983.394403819446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45983.394403819446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45983.394403819446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45983.394403819446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45983.394403819446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45983.394403819446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45983.394403819446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45983.394403819446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45983.394403819446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45983.394403819446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45983.394403819446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45983.394403819446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45983.394403819446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45983.394403819446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45983.394403819446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45983.394403819446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45983.394403819446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45983.394403819446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45983.394403819446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45983.394403819446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45983.394403819446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45983.394403819446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45983.394403819446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45983.394403819446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45983.394403819446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45983.394403819446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45983.394403819446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45983.394403819446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45983.394403819446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45983.394403819446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45983.394403819446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45983.394403819446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45983.394403819446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45983.394403819446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45983.394403819446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45983.394403819446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45983.394403819446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45983.394403819446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45983.394403819446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45983.394403819446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45983.394403819446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45983.394403819446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45983.394403819446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45983.394403819446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45983.394403819446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45983.394403819446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45983.394403819446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45983.394403819446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45983.394403819446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45983.394403819446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45983.394403819446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45983.394403819446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45983.394403819446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45983.394403819446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45983.394403819446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45983.394403819446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45983.394403819446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45983.394403819446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45983.394403819446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45983.394403819446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45983.394403819446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45983.394403819446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45983.394403819446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45983.394403819446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45983.394403819446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45983.394403819446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45983.394403819446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45983.394403819446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45983.394403819446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45983.394403819446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45983.394403819446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45983.394403819446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45983.394403819446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45983.394403819446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45983.394403819446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45983.394403819446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45983.394403819446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45983.394403819446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45983.394403819446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45983.394403819446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45983.394403819446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45983.394403819446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45983.394403819446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45983.394403819446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45983.394403819446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45983.394403819446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45983.394403819446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45983.394403819446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45983.394403819446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99" ca="1" si="6">IFERROR(NOW()-F336,"")</f>
        <v>45983.394403819446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45983.394403819446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45983.394403819446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45983.394403819446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45983.394403819446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45983.394403819446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45983.394403819446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45983.394403819446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45983.394403819446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45983.394403819446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45983.394403819446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45983.394403819446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45983.394403819446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45983.394403819446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45983.394403819446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45983.394403819446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45983.394403819446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45983.394403819446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45983.394403819446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45983.394403819446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45983.394403819446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45983.394403819446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45983.394403819446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45983.394403819446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45983.394403819446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45983.394403819446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45983.394403819446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45983.394403819446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45983.394403819446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45983.394403819446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45983.394403819446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45983.394403819446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45983.394403819446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45983.394403819446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45983.394403819446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45983.394403819446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45983.394403819446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45983.394403819446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45983.394403819446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45983.394403819446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45983.394403819446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45983.394403819446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45983.394403819446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45983.394403819446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45983.394403819446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45983.394403819446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45983.394403819446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45983.394403819446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45983.394403819446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45983.394403819446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45983.394403819446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45983.394403819446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45983.394403819446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45983.394403819446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45983.394403819446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45983.394403819446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45983.394403819446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45983.394403819446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45983.394403819446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45983.394403819446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45983.394403819446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45983.394403819446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45983.394403819446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45983.394403819446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ref="G400:G445" ca="1" si="7">IFERROR(NOW()-F400,"")</f>
        <v>45983.394403819446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45983.394403819446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45983.394403819446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45983.394403819446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45983.394403819446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45983.394403819446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45983.394403819446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45983.394403819446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45983.394403819446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45983.394403819446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45983.394403819446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45983.394403819446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45983.394403819446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45983.394403819446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45983.394403819446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45983.394403819446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45983.394403819446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45983.394403819446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45983.394403819446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45983.394403819446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45983.394403819446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45983.394403819446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45983.394403819446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45983.394403819446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45983.394403819446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45983.394403819446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45983.394403819446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45983.394403819446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45983.394403819446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45983.394403819446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45983.394403819446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45983.394403819446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45983.394403819446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45983.394403819446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45983.394403819446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45983.394403819446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45983.394403819446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45983.394403819446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45983.394403819446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45983.394403819446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45983.394403819446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45983.394403819446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45983.394403819446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45983.394403819446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45983.394403819446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45983.394403819446</v>
      </c>
      <c r="H445" s="95"/>
      <c r="I445" s="113" t="str">
        <f>IFERROR(VLOOKUP(D445,DB!A:F,6,0),"")</f>
        <v/>
      </c>
      <c r="J445" s="113" t="str">
        <f>IFERROR(VLOOKUP(D445,DB!A:G,7,0),"")</f>
        <v/>
      </c>
      <c r="K445" s="97"/>
      <c r="L445" s="91" t="str">
        <f>IFERROR(VLOOKUP(D445,DB!A:I,9,0),"")</f>
        <v/>
      </c>
    </row>
  </sheetData>
  <dataValidations count="2">
    <dataValidation allowBlank="1" showInputMessage="1" showErrorMessage="1" sqref="E1" xr:uid="{A4F81451-56CC-4543-9497-104C4E44EE4B}"/>
    <dataValidation type="list" allowBlank="1" showInputMessage="1" showErrorMessage="1" sqref="E2:E4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91.562343634257559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57.205526504629233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34.733292708333465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5.879600231484801</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2.0211048611090519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0.62585023148130858</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31132</v>
      </c>
      <c r="E8" s="109" t="s">
        <v>39021</v>
      </c>
      <c r="F8" s="128">
        <v>45983.361550925925</v>
      </c>
      <c r="G8" s="111">
        <f ca="1">IFERROR(NOW()-F8,"")</f>
        <v>3.2852546297363006E-2</v>
      </c>
      <c r="H8" s="128">
        <v>45983.352013888885</v>
      </c>
      <c r="I8" s="109" t="str">
        <f>IFERROR(VLOOKUP(D8,DB!A:F,6,0),"")</f>
        <v>SCECO</v>
      </c>
      <c r="J8" s="109" t="str">
        <f>IFERROR(VLOOKUP(D8,DB!A:G,7,0),"")</f>
        <v>Dead</v>
      </c>
      <c r="K8" s="109" t="s">
        <v>39126</v>
      </c>
      <c r="L8" s="109" t="str">
        <f>IFERROR(VLOOKUP(D8,DB!A:I,9,0),"")</f>
        <v>Latis</v>
      </c>
    </row>
    <row r="9" spans="1:13">
      <c r="A9" s="109"/>
      <c r="B9" s="109" t="str">
        <f>IFERROR(VLOOKUP(D9,DB!A:K,11,0),"")</f>
        <v/>
      </c>
      <c r="C9" s="109"/>
      <c r="D9"/>
      <c r="E9" s="109"/>
      <c r="F9" s="109"/>
      <c r="G9" s="111">
        <f ca="1">IFERROR(NOW()-F9,"")</f>
        <v>45983.394403472223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45983.394403472223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45983.394403472223</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45983.394403472223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45983.394403472223</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45983.394403472223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45983.394403472223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45983.394403472223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45983.394403472223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45983.394403472223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45983.394403472223</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45983.394403472223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45983.394403472223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45983.394403472223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45983.394403472223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45983.394403472223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45983.394403472223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45983.394403472223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45983.394403472223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45983.394403472223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45983.394403472223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45983.394403472223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45983.394403472223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45983.394403472223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45983.394403472223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45983.394403472223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45983.394403472223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45983.394403472223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45983.394403472223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45983.394403472223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45983.394403472223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45983.394403472223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45983.394403472223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45983.394403472223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45983.394403472223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45983.394403472223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45983.394403472223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45983.394403472223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45983.394403472223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45983.394403472223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45983.394403472223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45983.394403472223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45983.394403472223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45983.394403472223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45983.394403472223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45983.394403472223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45983.394403472223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45983.394403472223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45983.394403472223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45983.394403472223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45983.394403472223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45983.394403472223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45983.394403472223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45983.394403472223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45983.394403472223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45983.394403472223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45983.394403472223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45983.394403472223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45983.394403472223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45983.394403472223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45983.394403472223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45983.394403472223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45983.394403472223</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45983.394403472223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45983.394403472223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45983.394403472223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45983.394403472223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45983.394403472223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45983.394403472223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45983.394403472223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45983.394403472223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45983.394403472223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45983.394403472223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45983.394403472223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45983.394403472223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45983.394403472223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45983.394403472223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45983.394403472223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45983.394403472223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45983.394403472223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45983.394403472223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45983.394403472223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45983.394403472223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45983.394403472223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45983.394403472223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45983.394403472223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45983.394403472223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45983.394403472223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45983.394403472223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45983.394403472223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45983.394403472223</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34850</v>
      </c>
      <c r="E2" s="109" t="s">
        <v>39021</v>
      </c>
      <c r="F2" s="121">
        <v>45983.312881944446</v>
      </c>
      <c r="G2" s="104">
        <f t="shared" ref="G2:G21" ca="1" si="0">IFERROR(NOW()-F2,"-")</f>
        <v>8.1521874999452848E-2</v>
      </c>
      <c r="H2" s="121">
        <v>45983.312824074077</v>
      </c>
      <c r="I2" s="119" t="str">
        <f>IFERROR(VLOOKUP(D2,DB!A:F,6,0),"")</f>
        <v>SCECO</v>
      </c>
      <c r="J2" s="119" t="str">
        <f>IFERROR(VLOOKUP(D2,DB!A:G,7,0),"")</f>
        <v>In progress</v>
      </c>
      <c r="K2" s="122" t="s">
        <v>39128</v>
      </c>
      <c r="L2" s="123" t="str">
        <f>IFERROR(VLOOKUP(D2,DB!A:I,9,0),"")</f>
        <v>Latis</v>
      </c>
    </row>
    <row r="3" spans="1:16382" ht="31.5" customHeight="1">
      <c r="A3" s="118" t="s">
        <v>39129</v>
      </c>
      <c r="B3" s="119" t="str">
        <f>IFERROR(VLOOKUP(D3,DB!A:K,11,0),"")</f>
        <v>R6</v>
      </c>
      <c r="C3" s="120">
        <v>2</v>
      </c>
      <c r="D3" s="119" t="s">
        <v>30989</v>
      </c>
      <c r="E3" s="109" t="s">
        <v>39021</v>
      </c>
      <c r="F3" s="121">
        <v>45983.378240740742</v>
      </c>
      <c r="G3" s="104">
        <f t="shared" ca="1" si="0"/>
        <v>1.6163078704266809E-2</v>
      </c>
      <c r="H3" s="121">
        <v>45983.368923611109</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45983.394403819446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45983.394403819446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45983.394403819446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45983.394403819446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45983.394403819446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45983.394403819446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45983.394403819446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45983.394403819446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45983.394403819446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45983.394403819446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45983.394403819446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45983.394403819446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45983.394403819446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45983.394403819446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45983.394403819446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45983.394403819446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45983.394403819446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45983.394403819446</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2025-11-22T06:29:56Z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