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486" documentId="120_S{2AC9BD13-BADA-5192-A53E-5A8FF88502F6}" xr6:coauthVersionLast="47" xr6:coauthVersionMax="47" xr10:uidLastSave="{AA98BEBE-31F3-4C06-99A5-9B0869A57499}"/>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9"/>
  <c r="G3" i="9"/>
  <c r="I3" i="9"/>
  <c r="J3" i="9"/>
  <c r="L3" i="9"/>
  <c r="B10" i="9"/>
  <c r="D6" i="3"/>
  <c r="B4" i="9"/>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6" i="1"/>
  <c r="G6" i="1"/>
  <c r="I6" i="1"/>
  <c r="J6" i="1"/>
  <c r="L6" i="1"/>
  <c r="B7" i="1"/>
  <c r="G7" i="1"/>
  <c r="I7" i="1"/>
  <c r="J7" i="1"/>
  <c r="L7" i="1"/>
  <c r="B8" i="1"/>
  <c r="G8" i="1"/>
  <c r="I8" i="1"/>
  <c r="J8" i="1"/>
  <c r="L8"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G2" i="1"/>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10" i="5"/>
  <c r="I10" i="5"/>
  <c r="J10" i="5"/>
  <c r="L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<sst xmlns="http://schemas.openxmlformats.org/spreadsheetml/2006/main" count="180277" uniqueCount="39123">
  <si>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</si>
  <si>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</si>
  <si>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</si>
  <si>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</si>
  <si>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</si>
  <si>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</si>
  <si>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</si>
  <si>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</si>
  <si>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</si>
  <si>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</si>
  <si>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</si>
  <si>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</si>
  <si>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</si>
  <si>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</si>
  <si>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</si>
  <si>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</si>
  <si>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</si>
  <si>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</si>
  <si>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</si>
  <si>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</si>
  <si>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</si>
  <si>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</si>
  <si>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</si>
  <si>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</si>
  <si>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</si>
  <si>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</si>
  <si>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</si>
  <si>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</si>
  <si>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</si>
  <si>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</si>
  <si>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</si>
  <si>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</si>
  <si>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</si>
  <si>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</si>
  <si>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</si>
  <si>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</si>
  <si>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</si>
  <si>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</si>
  <si>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</si>
  <si>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</si>
  <si>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</si>
  <si>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</si>
  <si>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</si>
  <si>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</si>
  <si>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</si>
  <si>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</si>
  <si>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</si>
  <si>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</si>
  <si>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</si>
  <si>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</si>
  <si>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</si>
  <si>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</si>
  <si>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</si>
  <si>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</si>
  <si>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</si>
  <si>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</si>
  <si>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</si>
  <si>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</si>
  <si>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</si>
  <si>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</si>
  <si>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</si>
  <si>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</si>
  <si>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</si>
  <si>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</si>
  <si>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</si>
  <si>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</si>
  <si>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</si>
  <si>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</si>
  <si>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</si>
  <si>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</si>
  <si>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</si>
  <si>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</si>
  <si>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</si>
  <si>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</si>
  <si>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</si>
  <si>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</si>
  <si>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</si>
  <si>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</si>
  <si>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</si>
  <si>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</si>
  <si>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</si>
  <si>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</si>
  <si>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</si>
  <si>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</si>
  <si>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</si>
  <si>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</si>
  <si>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</si>
  <si>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</si>
  <si>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</si>
  <si>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</si>
  <si>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</si>
  <si>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</si>
  <si>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</si>
  <si>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</si>
  <si>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</si>
  <si>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</si>
  <si>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</si>
  <si>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</si>
  <si>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</si>
  <si>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</si>
  <si>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</si>
  <si>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</si>
  <si>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</si>
  <si>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</si>
  <si>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</si>
  <si>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</si>
  <si>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</si>
  <si>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</si>
  <si>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</si>
  <si>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</si>
  <si>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</si>
  <si>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</si>
  <si>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</si>
  <si>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</si>
  <si>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</si>
  <si>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</si>
  <si>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</si>
  <si>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</si>
  <si>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</si>
  <si>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</si>
  <si>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</si>
  <si>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</si>
  <si>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</si>
  <si>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</si>
  <si>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</si>
  <si>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</si>
  <si>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</si>
  <si>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</si>
  <si>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</si>
  <si>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</si>
  <si>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</si>
  <si>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</si>
  <si>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</si>
  <si>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</si>
  <si>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</si>
  <si>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</si>
  <si>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</si>
  <si>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</si>
  <si>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</si>
  <si>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</si>
  <si>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</si>
  <si>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</si>
  <si>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</si>
  <si>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</si>
  <si>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</si>
  <si>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</si>
  <si>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</si>
  <si>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</si>
  <si>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</si>
  <si>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</si>
  <si>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</si>
  <si>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</si>
  <si>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</si>
  <si>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</si>
  <si>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</si>
  <si>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</si>
  <si>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</si>
  <si>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</si>
  <si>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</si>
  <si>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</si>
  <si>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</si>
  <si>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</si>
  <si>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</si>
  <si>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</si>
  <si>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</si>
  <si>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</si>
  <si>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</si>
  <si>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</si>
  <si>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</si>
  <si>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</si>
  <si>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</si>
  <si>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</si>
  <si>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</si>
  <si>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</si>
  <si>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</si>
  <si>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</si>
  <si>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</si>
  <si>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</si>
  <si>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</si>
  <si>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</si>
  <si>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</si>
  <si>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</si>
  <si>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</si>
  <si>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</si>
  <si>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</si>
  <si>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</si>
  <si>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</si>
  <si>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</si>
  <si>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</si>
  <si>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</si>
  <si>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</si>
  <si>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</si>
  <si>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</si>
  <si>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</si>
  <si>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</si>
  <si>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</si>
  <si>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</si>
  <si>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</si>
  <si>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</si>
  <si>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</si>
  <si>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</si>
  <si>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</si>
  <si>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</si>
  <si>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</si>
  <si>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</si>
  <si>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</si>
  <si>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</si>
  <si>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</si>
  <si>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</si>
  <si>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</si>
  <si>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</si>
  <si>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</si>
  <si>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</si>
  <si>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</si>
  <si>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</si>
  <si>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</si>
  <si>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</si>
  <si>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</si>
  <si>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</si>
  <si>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</si>
  <si>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</si>
  <si>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</si>
  <si>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</si>
  <si>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</si>
  <si>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</si>
  <si>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</si>
  <si>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</si>
  <si>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</si>
  <si>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</si>
  <si>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</si>
  <si>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</si>
  <si>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</si>
  <si>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</si>
  <si>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</si>
  <si>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</si>
  <si>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</si>
  <si>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</si>
  <si>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</si>
  <si>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</si>
  <si>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</si>
  <si>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</si>
  <si>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</si>
  <si>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</si>
  <si>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</si>
  <si>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</si>
  <si>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</si>
  <si>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</si>
  <si>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</si>
  <si>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</si>
  <si>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</si>
  <si>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</si>
  <si>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</si>
  <si>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</si>
  <si>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</si>
  <si>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</si>
  <si>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</si>
  <si>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</si>
  <si>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</si>
  <si>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</si>
  <si>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</si>
  <si>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</si>
  <si>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</si>
  <si>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</si>
  <si>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</si>
  <si>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</si>
  <si>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</si>
  <si>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</si>
  <si>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</si>
  <si>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</si>
  <si>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</si>
  <si>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</si>
  <si>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</si>
  <si>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</si>
  <si>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</si>
  <si>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</si>
  <si>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</si>
  <si>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</si>
  <si>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</si>
  <si>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</si>
  <si>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</si>
  <si>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</si>
  <si>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</si>
  <si>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</si>
  <si>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</si>
  <si>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</si>
  <si>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</si>
  <si>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</si>
  <si>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</si>
  <si>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</si>
  <si>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</si>
  <si>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</si>
  <si>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</si>
  <si>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</si>
  <si>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</si>
  <si>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</si>
  <si>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</si>
  <si>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</si>
  <si>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</si>
  <si>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</si>
  <si>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</si>
  <si>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</si>
  <si>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</si>
  <si>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</si>
  <si>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</si>
  <si>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</si>
  <si>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</si>
  <si>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</si>
  <si>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</si>
  <si>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</si>
  <si>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</si>
  <si>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</si>
  <si>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</si>
  <si>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</si>
  <si>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</si>
  <si>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</si>
  <si>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</si>
  <si>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</si>
  <si>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</si>
  <si>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</si>
  <si>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</si>
  <si>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</si>
  <si>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</si>
  <si>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</si>
  <si>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</si>
  <si>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</si>
  <si>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</si>
  <si>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</si>
  <si>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</si>
  <si>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</si>
  <si>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</si>
  <si>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</si>
  <si>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</si>
  <si>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</si>
  <si>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</si>
  <si>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</si>
  <si>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</si>
  <si>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</si>
  <si>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</si>
  <si>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</si>
  <si>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</si>
  <si>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</si>
  <si>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</si>
  <si>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</si>
  <si>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</si>
  <si>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</si>
  <si>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</si>
  <si>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</si>
  <si>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</si>
  <si>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</si>
  <si>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</si>
  <si>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</si>
  <si>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</si>
  <si>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</si>
  <si>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</si>
  <si>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</si>
  <si>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</si>
  <si>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</si>
  <si>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</si>
  <si>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</si>
  <si>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</si>
  <si>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</si>
  <si>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</si>
  <si>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</si>
  <si>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</si>
  <si>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</si>
  <si>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</si>
  <si>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</si>
  <si>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</si>
  <si>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</si>
  <si>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</si>
  <si>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</si>
  <si>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</si>
  <si>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</si>
  <si>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</si>
  <si>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</si>
  <si>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</si>
  <si>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</si>
  <si>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</si>
  <si>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</si>
  <si>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</si>
  <si>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</si>
  <si>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</si>
  <si>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</si>
  <si>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</si>
  <si>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</si>
  <si>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</si>
  <si>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</si>
  <si>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</si>
  <si>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</si>
  <si>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</si>
  <si>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</si>
  <si>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</si>
  <si>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</si>
  <si>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</si>
  <si>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</si>
  <si>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</si>
  <si>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</si>
  <si>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</si>
  <si>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</si>
  <si>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</si>
  <si>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</si>
  <si>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</si>
  <si>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</si>
  <si>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</si>
  <si>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</si>
  <si>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</si>
  <si>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</si>
  <si>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</si>
  <si>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</si>
  <si>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</si>
  <si>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</si>
  <si>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</si>
  <si>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</si>
  <si>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</si>
  <si>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</si>
  <si>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</si>
  <si>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</si>
  <si>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</si>
  <si>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</si>
  <si>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</si>
  <si>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</si>
  <si>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</si>
  <si>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</si>
  <si>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</si>
  <si>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</si>
  <si>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</si>
  <si>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</si>
  <si>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</si>
  <si>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</si>
  <si>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</si>
  <si>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</si>
  <si>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</si>
  <si>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</si>
  <si>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</si>
  <si>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</si>
  <si>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</si>
  <si>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</si>
  <si>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</si>
  <si>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</si>
  <si>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</si>
  <si>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</si>
  <si>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</si>
  <si>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</si>
  <si>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</si>
  <si>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</si>
  <si>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</si>
  <si>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</si>
  <si>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</si>
  <si>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</si>
  <si>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</si>
  <si>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</si>
  <si>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</si>
  <si>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</si>
  <si>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</si>
  <si>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</si>
  <si>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</si>
  <si>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</si>
  <si>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</si>
  <si>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</si>
  <si>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</si>
  <si>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</si>
  <si>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</si>
  <si>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</si>
  <si>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</si>
  <si>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</si>
  <si>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</si>
  <si>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</si>
  <si>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</si>
  <si>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</si>
  <si>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</si>
  <si>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</si>
  <si>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</si>
  <si>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</si>
  <si>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</si>
  <si>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</si>
  <si>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</si>
  <si>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</si>
  <si>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</si>
  <si>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</si>
  <si>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</si>
  <si>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</si>
  <si>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</si>
  <si>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</si>
  <si>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</si>
  <si>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</si>
  <si>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</si>
  <si>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</si>
  <si>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</si>
  <si>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</si>
  <si>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</si>
  <si>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</si>
  <si>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</si>
  <si>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</si>
  <si>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</si>
  <si>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</si>
  <si>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</si>
  <si>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</si>
  <si>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</si>
  <si>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</si>
  <si>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</si>
  <si>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</si>
  <si>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</si>
  <si>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</si>
  <si>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</si>
  <si>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</si>
  <si>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</si>
  <si>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</si>
  <si>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</si>
  <si>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</si>
  <si>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</si>
  <si>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</si>
  <si>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</si>
  <si>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</si>
  <si>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</si>
  <si>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</si>
  <si>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</si>
  <si>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</si>
  <si>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</si>
  <si>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</si>
  <si>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</si>
  <si>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</si>
  <si>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</si>
  <si>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</si>
  <si>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</si>
  <si>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</si>
  <si>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</si>
  <si>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</si>
  <si>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</si>
  <si>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</si>
  <si>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</si>
  <si>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</si>
  <si>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</si>
  <si>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</si>
  <si>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</si>
  <si>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</si>
  <si>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</si>
  <si>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</si>
  <si>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</si>
  <si>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</si>
  <si>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</si>
  <si>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</si>
  <si>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</si>
  <si>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</si>
  <si>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</si>
  <si>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</si>
  <si>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</si>
  <si>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</si>
  <si>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</si>
  <si>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</si>
  <si>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</si>
  <si>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</si>
  <si>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</si>
  <si>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</si>
  <si>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</si>
  <si>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</si>
  <si>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</si>
  <si>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</si>
  <si>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</si>
  <si>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</si>
  <si>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</si>
  <si>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</si>
  <si>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</si>
  <si>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</si>
  <si>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</si>
  <si>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</si>
  <si>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</si>
  <si>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</si>
  <si>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</si>
  <si>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</si>
  <si>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</si>
  <si>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</si>
  <si>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</si>
  <si>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</si>
  <si>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</si>
  <si>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</si>
  <si>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</si>
  <si>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</si>
  <si>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</si>
  <si>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</si>
  <si>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</si>
  <si>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</si>
  <si>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</si>
  <si>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</si>
  <si>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</si>
  <si>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</si>
  <si>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</si>
  <si>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</si>
  <si>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</si>
  <si>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</si>
  <si>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</si>
  <si>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</si>
  <si>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</si>
  <si>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</si>
  <si>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</si>
  <si>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</si>
  <si>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</si>
  <si>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</si>
  <si>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</si>
  <si>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</si>
  <si>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</si>
  <si>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</si>
  <si>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</si>
  <si>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</si>
  <si>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</si>
  <si>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</si>
  <si>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</si>
  <si>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</si>
  <si>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</si>
  <si>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</si>
  <si>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</si>
  <si>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</si>
  <si>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</si>
  <si>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</si>
  <si>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</si>
  <si>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</si>
  <si>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</si>
  <si>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</si>
  <si>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</si>
  <si>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</si>
  <si>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</si>
  <si>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</si>
  <si>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</si>
  <si>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</si>
  <si>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</si>
  <si>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</si>
  <si>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</si>
  <si>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</si>
  <si>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</si>
  <si>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</si>
  <si>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</si>
  <si>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</si>
  <si>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</si>
  <si>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</si>
  <si>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</si>
  <si>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</si>
  <si>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</si>
  <si>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</si>
  <si>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</si>
  <si>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</si>
  <si>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</si>
  <si>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</si>
  <si>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</si>
  <si>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</si>
  <si>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</si>
  <si>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</si>
  <si>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</si>
  <si>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</si>
  <si>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</si>
  <si>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</si>
  <si>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</si>
  <si>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</si>
  <si>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</si>
  <si>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</si>
  <si>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</si>
  <si>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</si>
  <si>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</si>
  <si>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</si>
  <si>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</si>
  <si>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</si>
  <si>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</si>
  <si>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</si>
  <si>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</si>
  <si>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</si>
  <si>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</si>
  <si>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</si>
  <si>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</si>
  <si>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</si>
  <si>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</si>
  <si>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</si>
  <si>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</si>
  <si>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</si>
  <si>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</si>
  <si>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</si>
  <si>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</si>
  <si>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</si>
  <si>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</si>
  <si>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</si>
  <si>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</si>
  <si>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</si>
  <si>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</si>
  <si>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</si>
  <si>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</si>
  <si>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</si>
  <si>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</si>
  <si>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</si>
  <si>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</si>
  <si>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</si>
  <si>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</si>
  <si>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</si>
  <si>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</si>
  <si>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</si>
  <si>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</si>
  <si>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</si>
  <si>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</si>
  <si>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</si>
  <si>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</si>
  <si>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</si>
  <si>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</si>
  <si>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</si>
  <si>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</si>
  <si>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</si>
  <si>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</si>
  <si>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</si>
  <si>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</si>
  <si>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</si>
  <si>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</si>
  <si>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</si>
  <si>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</si>
  <si>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</si>
  <si>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</si>
  <si>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</si>
  <si>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</si>
  <si>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</si>
  <si>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</si>
  <si>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</si>
  <si>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</si>
  <si>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</si>
  <si>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</si>
  <si>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</si>
  <si>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</si>
  <si>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</si>
  <si>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</si>
  <si>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</si>
  <si>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</si>
  <si>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</si>
  <si>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</si>
  <si>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</si>
  <si>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</si>
  <si>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</si>
  <si>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</si>
  <si>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</si>
  <si>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</si>
  <si>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</si>
  <si>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</si>
  <si>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</si>
  <si>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</si>
  <si>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</si>
  <si>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</si>
  <si>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</si>
  <si>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</si>
  <si>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</si>
  <si>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</si>
  <si>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</si>
  <si>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</si>
  <si>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</si>
  <si>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</si>
  <si>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</si>
  <si>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</si>
  <si>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</si>
  <si>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</si>
  <si>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</si>
  <si>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</si>
  <si>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</si>
  <si>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</si>
  <si>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</si>
  <si>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</si>
  <si>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</si>
  <si>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</si>
  <si>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</si>
  <si>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</si>
  <si>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</si>
  <si>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</si>
  <si>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</si>
  <si>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</si>
  <si>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</si>
  <si>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</si>
  <si>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</si>
  <si>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</si>
  <si>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</si>
  <si>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</si>
  <si>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</si>
  <si>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</si>
  <si>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</si>
  <si>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</si>
  <si>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</si>
  <si>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</si>
  <si>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</si>
  <si>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</si>
  <si>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</si>
  <si>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</si>
  <si>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</si>
  <si>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</si>
  <si>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</si>
  <si>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</si>
  <si>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</si>
  <si>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</si>
  <si>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</si>
  <si>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</si>
  <si>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</si>
  <si>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</si>
  <si>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</si>
  <si>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</si>
  <si>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</si>
  <si>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</si>
  <si>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</si>
  <si>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</si>
  <si>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</si>
  <si>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</si>
  <si>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</si>
  <si>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</si>
  <si>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</si>
  <si>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</si>
  <si>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</si>
  <si>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</si>
  <si>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</si>
  <si>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</si>
  <si>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</si>
  <si>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</si>
  <si>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</si>
  <si>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</si>
  <si>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</si>
  <si>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</si>
  <si>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</si>
  <si>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</si>
  <si>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</si>
  <si>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</si>
  <si>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</si>
  <si>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</si>
  <si>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</si>
  <si>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</si>
  <si>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</si>
  <si>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</si>
  <si>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</si>
  <si>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</si>
  <si>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</si>
  <si>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</si>
  <si>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</si>
  <si>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</si>
  <si>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</si>
  <si>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</si>
  <si>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</si>
  <si>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</si>
  <si>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</si>
  <si>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</si>
  <si>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</si>
  <si>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</si>
  <si>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</si>
  <si>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</si>
  <si>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</si>
  <si>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</si>
  <si>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</si>
  <si>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</si>
  <si>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</si>
  <si>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</si>
  <si>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</si>
  <si>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</si>
  <si>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</si>
  <si>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</si>
  <si>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</si>
  <si>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</si>
  <si>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</si>
  <si>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</si>
  <si>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</si>
  <si>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</si>
  <si>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</si>
  <si>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</si>
  <si>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</si>
  <si>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</si>
  <si>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</si>
  <si>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</si>
  <si>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</si>
  <si>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</si>
  <si>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</si>
  <si>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</si>
  <si>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</si>
  <si>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</si>
  <si>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</si>
  <si>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</si>
  <si>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</si>
  <si>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</si>
  <si>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</si>
  <si>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</si>
  <si>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</si>
  <si>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</si>
  <si>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</si>
  <si>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</si>
  <si>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</si>
  <si>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</si>
  <si>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</si>
  <si>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</si>
  <si>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</si>
  <si>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</si>
  <si>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</si>
  <si>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</si>
  <si>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</si>
  <si>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</si>
  <si>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</si>
  <si>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</si>
  <si>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</si>
  <si>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</si>
  <si>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</si>
  <si>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</si>
  <si>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</si>
  <si>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</si>
  <si>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</si>
  <si>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</si>
  <si>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</si>
  <si>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</si>
  <si>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</si>
  <si>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</si>
  <si>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</si>
  <si>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</si>
  <si>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</si>
  <si>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</si>
  <si>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</si>
  <si>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</si>
  <si>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</si>
  <si>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</si>
  <si>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</si>
  <si>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</si>
  <si>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</si>
  <si>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</si>
  <si>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</si>
  <si>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</si>
  <si>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</si>
  <si>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</si>
  <si>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</si>
  <si>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</si>
  <si>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</si>
  <si>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</si>
  <si>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</si>
  <si>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</si>
  <si>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</si>
  <si>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</si>
  <si>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</si>
  <si>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</si>
  <si>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</si>
  <si>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</si>
  <si>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</si>
  <si>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</si>
  <si>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</si>
  <si>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</si>
  <si>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</si>
  <si>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</si>
  <si>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</si>
  <si>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</si>
  <si>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</si>
  <si>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</si>
  <si>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</si>
  <si>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</si>
  <si>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</si>
  <si>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</si>
  <si>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</si>
  <si>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</si>
  <si>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</si>
  <si>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</si>
  <si>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</si>
  <si>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</si>
  <si>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</si>
  <si>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</si>
  <si>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</si>
  <si>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</si>
  <si>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</si>
  <si>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</si>
  <si>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</si>
  <si>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</si>
  <si>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</si>
  <si>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</si>
  <si>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</si>
  <si>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</si>
  <si>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</si>
  <si>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</si>
  <si>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</si>
  <si>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</si>
  <si>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</si>
  <si>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</si>
  <si>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</si>
  <si>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</si>
  <si>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</si>
  <si>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</si>
  <si>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</si>
  <si>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</si>
  <si>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</si>
  <si>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</si>
  <si>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</si>
  <si>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</si>
  <si>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</si>
  <si>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</si>
  <si>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</si>
  <si>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</si>
  <si>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</si>
  <si>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</si>
  <si>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</si>
  <si>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</si>
  <si>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</si>
  <si>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</si>
  <si>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</si>
  <si>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</si>
  <si>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</si>
  <si>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</si>
  <si>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</si>
  <si>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</si>
  <si>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</si>
  <si>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</si>
  <si>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</si>
  <si>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</si>
  <si>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</si>
  <si>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</si>
  <si>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</si>
  <si>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</si>
  <si>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</si>
  <si>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</si>
  <si>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</si>
  <si>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</si>
  <si>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</si>
  <si>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</si>
  <si>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</si>
  <si>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</si>
  <si>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</si>
  <si>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</si>
  <si>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</si>
  <si>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</si>
  <si>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</si>
  <si>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</si>
  <si>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</si>
  <si>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</si>
  <si>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</si>
  <si>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</si>
  <si>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</si>
  <si>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</si>
  <si>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</si>
  <si>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</si>
  <si>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</si>
  <si>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</si>
  <si>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</si>
  <si>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</si>
  <si>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</si>
  <si>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</si>
  <si>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</si>
  <si>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</si>
  <si>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</si>
  <si>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</si>
  <si>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</si>
  <si>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</si>
  <si>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</si>
  <si>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</si>
  <si>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</si>
  <si>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</si>
  <si>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</si>
  <si>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</si>
  <si>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</si>
  <si>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</si>
  <si>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</si>
  <si>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</si>
  <si>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</si>
  <si>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</si>
  <si>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</si>
  <si>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</si>
  <si>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</si>
  <si>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</si>
  <si>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</si>
  <si>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</si>
  <si>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</si>
  <si>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</si>
  <si>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</si>
  <si>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</si>
  <si>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</si>
  <si>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</si>
  <si>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</si>
  <si>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</si>
  <si>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</si>
  <si>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</si>
  <si>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</si>
  <si>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</si>
  <si>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</si>
  <si>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</si>
  <si>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</si>
  <si>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</si>
  <si>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</si>
  <si>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</si>
  <si>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</si>
  <si>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</si>
  <si>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</si>
  <si>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</si>
  <si>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</si>
  <si>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</si>
  <si>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</si>
  <si>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</si>
  <si>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</si>
  <si>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</si>
  <si>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</si>
  <si>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</si>
  <si>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</si>
  <si>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</si>
  <si>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</si>
  <si>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</si>
  <si>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</si>
  <si>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</si>
  <si>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</si>
  <si>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</si>
  <si>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</si>
  <si>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</si>
  <si>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</si>
  <si>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</si>
  <si>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</si>
  <si>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</si>
  <si>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</si>
  <si>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</si>
  <si>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</si>
  <si>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</si>
  <si>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</si>
  <si>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</si>
  <si>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</si>
  <si>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</si>
  <si>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</si>
  <si>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</si>
  <si>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</si>
  <si>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</si>
  <si>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</si>
  <si>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</si>
  <si>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</si>
  <si>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</si>
  <si>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</si>
  <si>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</si>
  <si>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</si>
  <si>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</si>
  <si>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</si>
  <si>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</si>
  <si>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</si>
  <si>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</si>
  <si>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</si>
  <si>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</si>
  <si>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</si>
  <si>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</si>
  <si>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</si>
  <si>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</si>
  <si>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</si>
  <si>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</si>
  <si>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</si>
  <si>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</si>
  <si>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</si>
  <si>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</si>
  <si>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</si>
  <si>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</si>
  <si>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</si>
  <si>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</si>
  <si>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</si>
  <si>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</si>
  <si>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</si>
  <si>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</si>
  <si>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</si>
  <si>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</si>
  <si>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</si>
  <si>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</si>
  <si>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</si>
  <si>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</si>
  <si>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</si>
  <si>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</si>
  <si>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</si>
  <si>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</si>
  <si>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</si>
  <si>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</si>
  <si>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</si>
  <si>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</si>
  <si>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</si>
  <si>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</si>
  <si>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</si>
  <si>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</si>
  <si>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</si>
  <si>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</si>
  <si>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</si>
  <si>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</si>
  <si>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</si>
  <si>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</si>
  <si>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</si>
  <si>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</si>
  <si>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</si>
  <si>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</si>
  <si>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</si>
  <si>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</si>
  <si>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</si>
  <si>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</si>
  <si>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</si>
  <si>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</si>
  <si>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</si>
  <si>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</si>
  <si>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</si>
  <si>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</si>
  <si>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</si>
  <si>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</si>
  <si>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</si>
  <si>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</si>
  <si>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</si>
  <si>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</si>
  <si>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</si>
  <si>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</si>
  <si>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</si>
  <si>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</si>
  <si>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</si>
  <si>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</si>
  <si>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</si>
  <si>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</si>
  <si>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</si>
  <si>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</si>
  <si>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</si>
  <si>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</si>
  <si>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</si>
  <si>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</si>
  <si>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</si>
  <si>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</si>
  <si>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</si>
  <si>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</si>
  <si>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</si>
  <si>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</si>
  <si>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</si>
  <si>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</si>
  <si>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</si>
  <si>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</si>
  <si>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</si>
  <si>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</si>
  <si>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</si>
  <si>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</si>
  <si>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</si>
  <si>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</si>
  <si>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</si>
  <si>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</si>
  <si>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</si>
  <si>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</si>
  <si>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</si>
  <si>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</si>
  <si>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</si>
  <si>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</si>
  <si>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</si>
  <si>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</si>
  <si>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</si>
  <si>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</si>
  <si>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</si>
  <si>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</si>
  <si>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</si>
  <si>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</si>
  <si>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</si>
  <si>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</si>
  <si>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</si>
  <si>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</si>
  <si>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</si>
  <si>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</si>
  <si>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</si>
  <si>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</si>
  <si>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</si>
  <si>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</si>
  <si>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</si>
  <si>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</si>
  <si>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</si>
  <si>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</si>
  <si>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</si>
  <si>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</si>
  <si>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</si>
  <si>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</si>
  <si>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</si>
  <si>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</si>
  <si>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</si>
  <si>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</si>
  <si>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</si>
  <si>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</si>
  <si>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</si>
  <si>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</si>
  <si>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</si>
  <si>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</si>
  <si>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</si>
  <si>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</si>
  <si>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</si>
  <si>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</si>
  <si>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</si>
  <si>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</si>
  <si>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</si>
  <si>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</si>
  <si>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</si>
  <si>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</si>
  <si>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</si>
  <si>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</si>
  <si>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</si>
  <si>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</si>
  <si>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</si>
  <si>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</si>
  <si>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</si>
  <si>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</si>
  <si>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</si>
  <si>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</si>
  <si>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</si>
  <si>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</si>
  <si>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</si>
  <si>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</si>
  <si>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</si>
  <si>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</si>
  <si>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</si>
  <si>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</si>
  <si>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</si>
  <si>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</si>
  <si>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</si>
  <si>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</si>
  <si>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</si>
  <si>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</si>
  <si>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</si>
  <si>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</si>
  <si>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</si>
  <si>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</si>
  <si>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</si>
  <si>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</si>
  <si>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</si>
  <si>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</si>
  <si>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</si>
  <si>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</si>
  <si>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</si>
  <si>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</si>
  <si>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</si>
  <si>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</si>
  <si>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</si>
  <si>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</si>
  <si>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</si>
  <si>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</si>
  <si>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</si>
  <si>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</si>
  <si>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</si>
  <si>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</si>
  <si>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</si>
  <si>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</si>
  <si>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</si>
  <si>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</si>
  <si>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</si>
  <si>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</si>
  <si>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</si>
  <si>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</si>
  <si>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</si>
  <si>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</si>
  <si>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</si>
  <si>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</si>
  <si>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</si>
  <si>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</si>
  <si>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</si>
  <si>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</si>
  <si>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</si>
  <si>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</si>
  <si>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</si>
  <si>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</si>
  <si>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</si>
  <si>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</si>
  <si>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</si>
  <si>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</si>
  <si>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</si>
  <si>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</si>
  <si>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</si>
  <si>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</si>
  <si>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</si>
  <si>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</si>
  <si>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</si>
  <si>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</si>
  <si>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</si>
  <si>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</si>
  <si>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</si>
  <si>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</si>
  <si>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</si>
  <si>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</si>
  <si>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</si>
  <si>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</si>
  <si>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</si>
  <si>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</si>
  <si>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</si>
  <si>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</si>
  <si>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</si>
  <si>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</si>
  <si>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</si>
  <si>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</si>
  <si>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</si>
  <si>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</si>
  <si>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</si>
  <si>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</si>
  <si>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</si>
  <si>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</si>
  <si>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</si>
  <si>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</si>
  <si>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</si>
  <si>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</si>
  <si>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</si>
  <si>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</si>
  <si>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</si>
  <si>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</si>
  <si>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</si>
  <si>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</si>
  <si>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</si>
  <si>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</si>
  <si>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</si>
  <si>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</si>
  <si>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</si>
  <si>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</si>
  <si>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</si>
  <si>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</si>
  <si>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</si>
  <si>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</si>
  <si>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</si>
  <si>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</si>
  <si>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</si>
  <si>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</si>
  <si>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</si>
  <si>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</si>
  <si>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</si>
  <si>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</si>
  <si>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</si>
  <si>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</si>
  <si>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</si>
  <si>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</si>
  <si>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</si>
  <si>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</si>
  <si>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</si>
  <si>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</si>
  <si>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</si>
  <si>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</si>
  <si>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</si>
  <si>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</si>
  <si>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</si>
  <si>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</si>
  <si>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</si>
  <si>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</si>
  <si>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</si>
  <si>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</si>
  <si>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</si>
  <si>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</si>
  <si>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</si>
  <si>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</si>
  <si>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</si>
  <si>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</si>
  <si>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</si>
  <si>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</si>
  <si>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</si>
  <si>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</si>
  <si>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</si>
  <si>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</si>
  <si>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</si>
  <si>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</si>
  <si>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</si>
  <si>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</si>
  <si>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</si>
  <si>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</si>
  <si>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</si>
  <si>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</si>
  <si>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</si>
  <si>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</si>
  <si>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</si>
  <si>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</si>
  <si>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</si>
  <si>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</si>
  <si>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</si>
  <si>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</si>
  <si>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</si>
  <si>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</si>
  <si>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</si>
  <si>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</si>
  <si>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</si>
  <si>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</si>
  <si>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</si>
  <si>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</si>
  <si>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</si>
  <si>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</si>
  <si>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</si>
  <si>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</si>
  <si>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</si>
  <si>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</si>
  <si>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</si>
  <si>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</si>
  <si>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</si>
  <si>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</si>
  <si>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</si>
  <si>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</si>
  <si>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</si>
  <si>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</si>
  <si>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</si>
  <si>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</si>
  <si>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</si>
  <si>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</si>
  <si>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</si>
  <si>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</si>
  <si>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</si>
  <si>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</si>
  <si>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</si>
  <si>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</si>
  <si>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</si>
  <si>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</si>
  <si>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</si>
  <si>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</si>
  <si>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</si>
  <si>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</si>
  <si>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</si>
  <si>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</si>
  <si>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</si>
  <si>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</si>
  <si>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</si>
  <si>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</si>
  <si>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</si>
  <si>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</si>
  <si>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</si>
  <si>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</si>
  <si>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</si>
  <si>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</si>
  <si>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</si>
  <si>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</si>
  <si>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</si>
  <si>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</si>
  <si>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</si>
  <si>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</si>
  <si>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</si>
  <si>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</si>
  <si>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</si>
  <si>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</si>
  <si>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</si>
  <si>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</si>
  <si>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</si>
  <si>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</si>
  <si>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</si>
  <si>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</si>
  <si>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</si>
  <si>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</si>
  <si>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</si>
  <si>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</si>
  <si>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</si>
  <si>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</si>
  <si>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</si>
  <si>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</si>
  <si>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</si>
  <si>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</si>
  <si>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</si>
  <si>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</si>
  <si>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</si>
  <si>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</si>
  <si>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</si>
  <si>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</si>
  <si>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</si>
  <si>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</si>
  <si>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</si>
  <si>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</si>
  <si>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</si>
  <si>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</si>
  <si>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</si>
  <si>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</si>
  <si>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</si>
  <si>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</si>
  <si>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</si>
  <si>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</si>
  <si>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</si>
  <si>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</si>
  <si>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</si>
  <si>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</si>
  <si>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</si>
  <si>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</si>
  <si>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</si>
  <si>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</si>
  <si>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</si>
  <si>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</si>
  <si>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</si>
  <si>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</si>
  <si>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</si>
  <si>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</si>
  <si>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</si>
  <si>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</si>
  <si>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</si>
  <si>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</si>
  <si>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</si>
  <si>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</si>
  <si>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</si>
  <si>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</si>
  <si>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</si>
  <si>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</si>
  <si>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</si>
  <si>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</si>
  <si>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</si>
  <si>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</si>
  <si>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</si>
  <si>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</si>
  <si>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</si>
  <si>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</si>
  <si>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</si>
  <si>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</si>
  <si>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</si>
  <si>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</si>
  <si>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</si>
  <si>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</si>
  <si>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</si>
  <si>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</si>
  <si>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</si>
  <si>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</si>
  <si>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</si>
  <si>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</si>
  <si>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</si>
  <si>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</si>
  <si>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</si>
  <si>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</si>
  <si>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</si>
  <si>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</si>
  <si>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</si>
  <si>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</si>
  <si>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</si>
  <si>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</si>
  <si>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</si>
  <si>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</si>
  <si>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</si>
  <si>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</si>
  <si>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</si>
  <si>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</si>
  <si>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</si>
  <si>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</si>
  <si>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</si>
  <si>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</si>
  <si>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</si>
  <si>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</si>
  <si>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</si>
  <si>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</si>
  <si>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</si>
  <si>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</si>
  <si>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</si>
  <si>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</si>
  <si>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</si>
  <si>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</si>
  <si>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</si>
  <si>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</si>
  <si>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</si>
  <si>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</si>
  <si>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</si>
  <si>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</si>
  <si>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</si>
  <si>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</si>
  <si>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</si>
  <si>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</si>
  <si>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</si>
  <si>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</si>
  <si>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</si>
  <si>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</si>
  <si>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</si>
  <si>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</si>
  <si>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</si>
  <si>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</si>
  <si>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</si>
  <si>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</si>
  <si>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</si>
  <si>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</si>
  <si>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</si>
  <si>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</si>
  <si>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</si>
  <si>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</si>
  <si>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</si>
  <si>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</si>
  <si>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</si>
  <si>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</si>
  <si>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</si>
  <si>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</si>
  <si>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</si>
  <si>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</si>
  <si>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</si>
  <si>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</si>
  <si>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</si>
  <si>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</si>
  <si>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</si>
  <si>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</si>
  <si>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</si>
  <si>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</si>
  <si>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</si>
  <si>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</si>
  <si>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</si>
  <si>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</si>
  <si>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</si>
  <si>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</si>
  <si>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</si>
  <si>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</si>
  <si>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</si>
  <si>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</si>
  <si>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</si>
  <si>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</si>
  <si>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</si>
  <si>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</si>
  <si>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</si>
  <si>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</si>
  <si>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</si>
  <si>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</si>
  <si>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</si>
  <si>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</si>
  <si>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</si>
  <si>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</si>
  <si>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</si>
  <si>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</si>
  <si>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</si>
  <si>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</si>
  <si>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</si>
  <si>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</si>
  <si>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</si>
  <si>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</si>
  <si>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</si>
  <si>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</si>
  <si>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</si>
  <si>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</si>
  <si>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</si>
  <si>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</si>
  <si>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</si>
  <si>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</si>
  <si>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</si>
  <si>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</si>
  <si>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</si>
  <si>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</si>
  <si>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</si>
  <si>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</si>
  <si>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</si>
  <si>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</si>
  <si>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</si>
  <si>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</si>
  <si>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</si>
  <si>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</si>
  <si>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</si>
  <si>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</si>
  <si>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</si>
  <si>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</si>
  <si>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</si>
  <si>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</si>
  <si>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</si>
  <si>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</si>
  <si>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</si>
  <si>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</si>
  <si>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</si>
  <si>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</si>
  <si>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</si>
  <si>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</si>
  <si>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</si>
  <si>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</si>
  <si>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</si>
  <si>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</si>
  <si>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</si>
  <si>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</si>
  <si>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</si>
  <si>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</si>
  <si>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</si>
  <si>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</si>
  <si>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</si>
  <si>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</si>
  <si>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</si>
  <si>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</si>
  <si>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</si>
  <si>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</si>
  <si>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</si>
  <si>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</si>
  <si>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</si>
  <si>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</si>
  <si>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</si>
  <si>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</si>
  <si>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</si>
  <si>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</si>
  <si>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</si>
  <si>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</si>
  <si>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</si>
  <si>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</si>
  <si>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</si>
  <si>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</si>
  <si>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</si>
  <si>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</si>
  <si>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</si>
  <si>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</si>
  <si>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</si>
  <si>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</si>
  <si>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</si>
  <si>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</si>
  <si>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</si>
  <si>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</si>
  <si>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</si>
  <si>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</si>
  <si>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</si>
  <si>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</si>
  <si>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</si>
  <si>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</si>
  <si>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</si>
  <si>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</si>
  <si>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</si>
  <si>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</si>
  <si>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</si>
  <si>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</si>
  <si>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</si>
  <si>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</si>
  <si>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</si>
  <si>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</si>
  <si>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</si>
  <si>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</si>
  <si>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</si>
  <si>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</si>
  <si>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</si>
  <si>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</si>
  <si>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</si>
  <si>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</si>
  <si>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</si>
  <si>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</si>
  <si>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</si>
  <si>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</si>
  <si>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</si>
  <si>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</si>
  <si>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</si>
  <si>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</si>
  <si>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</si>
  <si>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</si>
  <si>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</si>
  <si>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</si>
  <si>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</si>
  <si>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</si>
  <si>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</si>
  <si>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</si>
  <si>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</si>
  <si>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</si>
  <si>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</si>
  <si>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</si>
  <si>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</si>
  <si>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</si>
  <si>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</si>
  <si>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</si>
  <si>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</si>
  <si>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</si>
  <si>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</si>
  <si>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</si>
  <si>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</si>
  <si>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</si>
  <si>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</si>
  <si>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</si>
  <si>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</si>
  <si>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</si>
  <si>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</si>
  <si>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</si>
  <si>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</si>
  <si>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</si>
  <si>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</si>
  <si>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</si>
  <si>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</si>
  <si>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</si>
  <si>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</si>
  <si>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</si>
  <si>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</si>
  <si>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</si>
  <si>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</si>
  <si>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</si>
  <si>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</si>
  <si>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</si>
  <si>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</si>
  <si>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</si>
  <si>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</si>
  <si>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</si>
  <si>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</si>
  <si>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</si>
  <si>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</si>
  <si>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</si>
  <si>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</si>
  <si>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</si>
  <si>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</si>
  <si>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</si>
  <si>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</si>
  <si>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</si>
  <si>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</si>
  <si>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</si>
  <si>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</si>
  <si>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</si>
  <si>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</si>
  <si>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</si>
  <si>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</si>
  <si>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</si>
  <si>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</si>
  <si>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</si>
  <si>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</si>
  <si>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</si>
  <si>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</si>
  <si>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</si>
  <si>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</si>
  <si>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</si>
  <si>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</si>
  <si>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</si>
  <si>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</si>
  <si>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</si>
  <si>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</si>
  <si>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</si>
  <si>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</si>
  <si>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</si>
  <si>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</si>
  <si>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</si>
  <si>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</si>
  <si>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</si>
  <si>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</si>
  <si>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</si>
  <si>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</si>
  <si>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</si>
  <si>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</si>
  <si>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</si>
  <si>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</si>
  <si>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</si>
  <si>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</si>
  <si>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</si>
  <si>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</si>
  <si>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</si>
  <si>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</si>
  <si>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</si>
  <si>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</si>
  <si>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</si>
  <si>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</si>
  <si>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</si>
  <si>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</si>
  <si>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</si>
  <si>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</si>
  <si>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</si>
  <si>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</si>
  <si>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</si>
  <si>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</si>
  <si>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</si>
  <si>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</si>
  <si>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</si>
  <si>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</si>
  <si>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</si>
  <si>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</si>
  <si>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</si>
  <si>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</si>
  <si>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</si>
  <si>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</si>
  <si>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</si>
  <si>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</si>
  <si>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</si>
  <si>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</si>
  <si>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</si>
  <si>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</si>
  <si>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</si>
  <si>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</si>
  <si>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</si>
  <si>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</si>
  <si>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</si>
  <si>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</si>
  <si>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</si>
  <si>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</si>
  <si>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</si>
  <si>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</si>
  <si>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</si>
  <si>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</si>
  <si>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</si>
  <si>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</si>
  <si>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</si>
  <si>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</si>
  <si>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</si>
  <si>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</si>
  <si>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</si>
  <si>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</si>
  <si>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</si>
  <si>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</si>
  <si>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</si>
  <si>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</si>
  <si>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</si>
  <si>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</si>
  <si>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</si>
  <si>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</si>
  <si>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</si>
  <si>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</si>
  <si>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</si>
  <si>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</si>
  <si>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</si>
  <si>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</si>
  <si>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</si>
  <si>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</si>
  <si>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</si>
  <si>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</si>
  <si>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</si>
  <si>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</si>
  <si>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</si>
  <si>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</si>
  <si>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</si>
  <si>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</si>
  <si>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</si>
  <si>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</si>
  <si>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</si>
  <si>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</si>
  <si>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</si>
  <si>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</si>
  <si>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</si>
  <si>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</si>
  <si>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</si>
  <si>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</si>
  <si>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</si>
  <si>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</si>
  <si>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</si>
  <si>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</si>
  <si>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</si>
  <si>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</si>
  <si>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</si>
  <si>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</si>
  <si>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</si>
  <si>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</si>
  <si>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</si>
  <si>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</si>
  <si>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</si>
  <si>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</si>
  <si>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</si>
  <si>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</si>
  <si>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</si>
  <si>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</si>
  <si>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</si>
  <si>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</si>
  <si>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</si>
  <si>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</si>
  <si>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</si>
  <si>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</si>
  <si>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</si>
  <si>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</si>
  <si>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</si>
  <si>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</si>
  <si>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</si>
  <si>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</si>
  <si>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</si>
  <si>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</si>
  <si>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</si>
  <si>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</si>
  <si>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</si>
  <si>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</si>
  <si>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</si>
  <si>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</si>
  <si>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</si>
  <si>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</si>
  <si>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</si>
  <si>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</si>
  <si>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</si>
  <si>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</si>
  <si>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</si>
  <si>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</si>
  <si>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</si>
  <si>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</si>
  <si>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</si>
  <si>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</si>
  <si>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</si>
  <si>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</si>
  <si>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</si>
  <si>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</si>
  <si>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</si>
  <si>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</si>
  <si>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</si>
  <si>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</si>
  <si>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</si>
  <si>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</si>
  <si>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</si>
  <si>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</si>
  <si>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</si>
  <si>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</si>
  <si>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</si>
  <si>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</si>
  <si>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</si>
  <si>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</si>
  <si>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</si>
  <si>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</si>
  <si>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</si>
  <si>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</si>
  <si>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</si>
  <si>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</si>
  <si>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</si>
  <si>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</si>
  <si>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</si>
  <si>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</si>
  <si>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</si>
  <si>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</si>
  <si>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</si>
  <si>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</si>
  <si>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</si>
  <si>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</si>
  <si>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</si>
  <si>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</si>
  <si>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</si>
  <si>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</si>
  <si>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</si>
  <si>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</si>
  <si>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</si>
  <si>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</si>
  <si>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</si>
  <si>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</si>
  <si>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</si>
  <si>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</si>
  <si>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</si>
  <si>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</si>
  <si>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</si>
  <si>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</si>
  <si>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</si>
  <si>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</si>
  <si>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</si>
  <si>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</si>
  <si>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</si>
  <si>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</si>
  <si>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</si>
  <si>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</si>
  <si>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</si>
  <si>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</si>
  <si>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</si>
  <si>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</si>
  <si>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</si>
  <si>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</si>
  <si>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</si>
  <si>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</si>
  <si>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</si>
  <si>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</si>
  <si>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</si>
  <si>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</si>
  <si>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</si>
  <si>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</si>
  <si>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</si>
  <si>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</si>
  <si>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</si>
  <si>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</si>
  <si>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</si>
  <si>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</si>
  <si>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</si>
  <si>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</si>
  <si>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</si>
  <si>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</si>
  <si>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</si>
  <si>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</si>
  <si>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</si>
  <si>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</si>
  <si>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</si>
  <si>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</si>
  <si>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</si>
  <si>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</si>
  <si>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</si>
  <si>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</si>
  <si>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</si>
  <si>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</si>
  <si>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</si>
  <si>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</si>
  <si>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</si>
  <si>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</si>
  <si>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</si>
  <si>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</si>
  <si>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</si>
  <si>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</si>
  <si>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</si>
  <si>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</si>
  <si>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</si>
  <si>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</si>
  <si>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</si>
  <si>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</si>
  <si>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</si>
  <si>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</si>
  <si>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</si>
  <si>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</si>
  <si>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</si>
  <si>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</si>
  <si>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</si>
  <si>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</si>
  <si>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</si>
  <si>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</si>
  <si>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</si>
  <si>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</si>
  <si>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</si>
  <si>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</si>
  <si>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</si>
  <si>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</si>
  <si>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</si>
  <si>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</si>
  <si>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</si>
  <si>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</si>
  <si>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</si>
  <si>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</si>
  <si>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</si>
  <si>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</si>
  <si>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</si>
  <si>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</si>
  <si>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</si>
  <si>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</si>
  <si>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</si>
  <si>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</si>
  <si>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</si>
  <si>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</si>
  <si>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</si>
  <si>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</si>
  <si>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</si>
  <si>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</si>
  <si>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</si>
  <si>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</si>
  <si>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</si>
  <si>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</si>
  <si>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</si>
  <si>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</si>
  <si>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</si>
  <si>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</si>
  <si>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</si>
  <si>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</si>
  <si>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</si>
  <si>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</si>
  <si>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</si>
  <si>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</si>
  <si>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</si>
  <si>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</si>
  <si>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</si>
  <si>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</si>
  <si>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</si>
  <si>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</si>
  <si>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</si>
  <si>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</si>
  <si>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</si>
  <si>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</si>
  <si>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</si>
  <si>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</si>
  <si>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</si>
  <si>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</si>
  <si>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</si>
  <si>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</si>
  <si>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</si>
  <si>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</si>
  <si>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</si>
  <si>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</si>
  <si>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</si>
  <si>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</si>
  <si>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</si>
  <si>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</si>
  <si>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</si>
  <si>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</si>
  <si>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</si>
  <si>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</si>
  <si>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</si>
  <si>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</si>
  <si>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</si>
  <si>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</si>
  <si>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</si>
  <si>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</si>
  <si>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</si>
  <si>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</si>
  <si>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</si>
  <si>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</si>
  <si>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</si>
  <si>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</si>
  <si>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</si>
  <si>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</si>
  <si>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</si>
  <si>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</si>
  <si>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</si>
  <si>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</si>
  <si>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</si>
  <si>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</si>
  <si>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</si>
  <si>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</si>
  <si>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</si>
  <si>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</si>
  <si>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</si>
  <si>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</si>
  <si>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</si>
  <si>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</si>
  <si>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</si>
  <si>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</si>
  <si>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</si>
  <si>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</si>
  <si>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</si>
  <si>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</si>
  <si>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</si>
  <si>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</si>
  <si>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</si>
  <si>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</si>
  <si>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</si>
  <si>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</si>
  <si>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</si>
  <si>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</si>
  <si>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</si>
  <si>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</si>
  <si>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</si>
  <si>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</si>
  <si>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</si>
  <si>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</si>
  <si>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</si>
  <si>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</si>
  <si>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</si>
  <si>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</si>
  <si>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</si>
  <si>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</si>
  <si>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</si>
  <si>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</si>
  <si>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</si>
  <si>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</si>
  <si>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</si>
  <si>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</si>
  <si>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</si>
  <si>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</si>
  <si>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</si>
  <si>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</si>
  <si>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</si>
  <si>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</si>
  <si>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</si>
  <si>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</si>
  <si>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</si>
  <si>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</si>
  <si>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</si>
  <si>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</si>
  <si>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</si>
  <si>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</si>
  <si>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</si>
  <si>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</si>
  <si>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</si>
  <si>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</si>
  <si>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</si>
  <si>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</si>
  <si>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</si>
  <si>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</si>
  <si>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</si>
  <si>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</si>
  <si>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</si>
  <si>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</si>
  <si>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</si>
  <si>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</si>
  <si>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</si>
  <si>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</si>
  <si>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</si>
  <si>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</si>
  <si>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</si>
  <si>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</si>
  <si>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</si>
  <si>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</si>
  <si>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</si>
  <si>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</si>
  <si>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</si>
  <si>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</si>
  <si>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</si>
  <si>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</si>
  <si>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</si>
  <si>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</si>
  <si>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</si>
  <si>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</si>
  <si>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</si>
  <si>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</si>
  <si>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</si>
  <si>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</si>
  <si>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</si>
  <si>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</si>
  <si>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</si>
  <si>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</si>
  <si>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</si>
  <si>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</si>
  <si>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</si>
  <si>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</si>
  <si>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</si>
  <si>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</si>
  <si>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</si>
  <si>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</si>
  <si>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</si>
  <si>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</si>
  <si>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</si>
  <si>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</si>
  <si>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</si>
  <si>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</si>
  <si>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</si>
  <si>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</si>
  <si>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</si>
  <si>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</si>
  <si>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</si>
  <si>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</si>
  <si>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</si>
  <si>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</si>
  <si>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</si>
  <si>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</si>
  <si>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</si>
  <si>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</si>
  <si>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</si>
  <si>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</si>
  <si>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</si>
  <si>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</si>
  <si>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</si>
  <si>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</si>
  <si>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</si>
  <si>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</si>
  <si>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</si>
  <si>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</si>
  <si>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</si>
  <si>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</si>
  <si>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</si>
  <si>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</si>
  <si>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</si>
  <si>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</si>
  <si>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</si>
  <si>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</si>
  <si>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</si>
  <si>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</si>
  <si>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</si>
  <si>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</si>
  <si>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</si>
  <si>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</si>
  <si>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</si>
  <si>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</si>
  <si>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</si>
  <si>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</si>
  <si>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</si>
  <si>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</si>
  <si>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</si>
  <si>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</si>
  <si>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</si>
  <si>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</si>
  <si>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</si>
  <si>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</si>
  <si>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</si>
  <si>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</si>
  <si>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</si>
  <si>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</si>
  <si>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</si>
  <si>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</si>
  <si>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</si>
  <si>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</si>
  <si>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</si>
  <si>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</si>
  <si>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</si>
  <si>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</si>
  <si>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</si>
  <si>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</si>
  <si>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</si>
  <si>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</si>
  <si>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</si>
  <si>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</si>
  <si>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</si>
  <si>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</si>
  <si>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</si>
  <si>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</si>
  <si>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</si>
  <si>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</si>
  <si>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</si>
  <si>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</si>
  <si>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</si>
  <si>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</si>
  <si>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</si>
  <si>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</si>
  <si>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</si>
  <si>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</si>
  <si>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</si>
  <si>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</si>
  <si>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</si>
  <si>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</si>
  <si>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</si>
  <si>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</si>
  <si>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</si>
  <si>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</si>
  <si>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</si>
  <si>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</si>
  <si>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</si>
  <si>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</si>
  <si>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</si>
  <si>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</si>
  <si>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</si>
  <si>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</si>
  <si>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</si>
  <si>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</si>
  <si>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</si>
  <si>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</si>
  <si>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</si>
  <si>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</si>
  <si>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</si>
  <si>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</si>
  <si>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</si>
  <si>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</si>
  <si>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</si>
  <si>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</si>
  <si>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</si>
  <si>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</si>
  <si>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</si>
  <si>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</si>
  <si>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</si>
  <si>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</si>
  <si>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</si>
  <si>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</si>
  <si>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</si>
  <si>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</si>
  <si>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</si>
  <si>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</si>
  <si>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</si>
  <si>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</si>
  <si>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</si>
  <si>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</si>
  <si>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</si>
  <si>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</si>
  <si>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</si>
  <si>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</si>
  <si>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</si>
  <si>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</si>
  <si>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</si>
  <si>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</si>
  <si>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</si>
  <si>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</si>
  <si>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</si>
  <si>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</si>
  <si>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</si>
  <si>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</si>
  <si>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</si>
  <si>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</si>
  <si>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</si>
  <si>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</si>
  <si>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</si>
  <si>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</si>
  <si>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</si>
  <si>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</si>
  <si>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</si>
  <si>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</si>
  <si>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</si>
  <si>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</si>
  <si>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</si>
  <si>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</si>
  <si>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</si>
  <si>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</si>
  <si>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</si>
  <si>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</si>
  <si>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</si>
  <si>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</si>
  <si>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</si>
  <si>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</si>
  <si>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</si>
  <si>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</si>
  <si>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</si>
  <si>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</si>
  <si>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</si>
  <si>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</si>
  <si>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</si>
  <si>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</si>
  <si>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</si>
  <si>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</si>
  <si>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</si>
  <si>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</si>
  <si>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</si>
  <si>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</si>
  <si>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</si>
  <si>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</si>
  <si>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</si>
  <si>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</si>
  <si>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</si>
  <si>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</si>
  <si>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</si>
  <si>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</si>
  <si>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</si>
  <si>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</si>
  <si>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</si>
  <si>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</si>
  <si>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</si>
  <si>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</si>
  <si>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</si>
  <si>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</si>
  <si>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</si>
  <si>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</si>
  <si>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</si>
  <si>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</si>
  <si>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</si>
  <si>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</si>
  <si>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</si>
  <si>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</si>
  <si>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</si>
  <si>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</si>
  <si>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</si>
  <si>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</si>
  <si>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</si>
  <si>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</si>
  <si>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</si>
  <si>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</si>
  <si>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</si>
  <si>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</si>
  <si>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</si>
  <si>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</si>
  <si>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</si>
  <si>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</si>
  <si>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</si>
  <si>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</si>
  <si>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</si>
  <si>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</si>
  <si>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</si>
  <si>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</si>
  <si>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</si>
  <si>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</si>
  <si>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</si>
  <si>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</si>
  <si>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</si>
  <si>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</si>
  <si>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</si>
  <si>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</si>
  <si>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</si>
  <si>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</si>
  <si>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</si>
  <si>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</si>
  <si>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</si>
  <si>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</si>
  <si>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</si>
  <si>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</si>
  <si>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</si>
  <si>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</si>
  <si>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</si>
  <si>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</si>
  <si>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</si>
  <si>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</si>
  <si>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</si>
  <si>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</si>
  <si>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</si>
  <si>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</si>
  <si>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</si>
  <si>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</si>
  <si>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</si>
  <si>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</si>
  <si>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</si>
  <si>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</si>
  <si>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</si>
  <si>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</si>
  <si>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</si>
  <si>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</si>
  <si>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</si>
  <si>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</si>
  <si>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</si>
  <si>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</si>
  <si>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</si>
  <si>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</si>
  <si>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</si>
  <si>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</si>
  <si>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</si>
  <si>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</si>
  <si>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</si>
  <si>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</si>
  <si>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</si>
  <si>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</si>
  <si>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</si>
  <si>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</si>
  <si>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</si>
  <si>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</si>
  <si>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</si>
  <si>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</si>
  <si>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</si>
  <si>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</si>
  <si>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</si>
  <si>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</si>
  <si>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</si>
  <si>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</si>
  <si>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</si>
  <si>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</si>
  <si>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</si>
  <si>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</si>
  <si>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</si>
  <si>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</si>
  <si>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</si>
  <si>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</si>
  <si>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</si>
  <si>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</si>
  <si>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</si>
  <si>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</si>
  <si>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</si>
  <si>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</si>
  <si>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</si>
  <si>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</si>
  <si>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</si>
  <si>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</si>
  <si>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</si>
  <si>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</si>
  <si>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</si>
  <si>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</si>
  <si>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</si>
  <si>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</si>
  <si>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</si>
  <si>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</si>
  <si>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</si>
  <si>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</si>
  <si>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</si>
  <si>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</si>
  <si>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</si>
  <si>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</si>
  <si>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</si>
  <si>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</si>
  <si>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</si>
  <si>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</si>
  <si>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</si>
  <si>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</si>
  <si>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</si>
  <si>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</si>
  <si>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</si>
  <si>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</si>
  <si>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</si>
  <si>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</si>
  <si>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</si>
  <si>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</si>
  <si>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</si>
  <si>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</si>
  <si>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</si>
  <si>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</si>
  <si>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</si>
  <si>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</si>
  <si>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</si>
  <si>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</si>
  <si>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</si>
  <si>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</si>
  <si>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</si>
  <si>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</si>
  <si>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</si>
  <si>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</si>
  <si>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</si>
  <si>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</si>
  <si>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</si>
  <si>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</si>
  <si>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</si>
  <si>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</si>
  <si>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</si>
  <si>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</si>
  <si>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</si>
  <si>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</si>
  <si>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</si>
  <si>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</si>
  <si>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</si>
  <si>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</si>
  <si>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</si>
  <si>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</si>
  <si>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</si>
  <si>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</si>
  <si>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</si>
  <si>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</si>
  <si>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</si>
  <si>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</si>
  <si>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</si>
  <si>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</si>
  <si>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</si>
  <si>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</si>
  <si>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</si>
  <si>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</si>
  <si>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</si>
  <si>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</si>
  <si>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</si>
  <si>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</si>
  <si>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</si>
  <si>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</si>
  <si>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</si>
  <si>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</si>
  <si>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</si>
  <si>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</si>
  <si>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</si>
  <si>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</si>
  <si>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</si>
  <si>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</si>
  <si>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</si>
  <si>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</si>
  <si>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</si>
  <si>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</si>
  <si>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</si>
  <si>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</si>
  <si>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</si>
  <si>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</si>
  <si>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</si>
  <si>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</si>
  <si>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</si>
  <si>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</si>
  <si>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</si>
  <si>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</si>
  <si>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</si>
  <si>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</si>
  <si>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</si>
  <si>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</si>
  <si>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</si>
  <si>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</si>
  <si>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</si>
  <si>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</si>
  <si>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</si>
  <si>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</si>
  <si>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</si>
  <si>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</si>
  <si>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</si>
  <si>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</si>
  <si>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</si>
  <si>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</si>
  <si>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</si>
  <si>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</si>
  <si>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</si>
  <si>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</si>
  <si>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</si>
  <si>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</si>
  <si>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</si>
  <si>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</si>
  <si>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</si>
  <si>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</si>
  <si>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</si>
  <si>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</si>
  <si>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</si>
  <si>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</si>
  <si>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</si>
  <si>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</si>
  <si>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</si>
  <si>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</si>
  <si>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</si>
  <si>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</si>
  <si>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</si>
  <si>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</si>
  <si>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</si>
  <si>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</si>
  <si>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</si>
  <si>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</si>
  <si>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</si>
  <si>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</si>
  <si>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</si>
  <si>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</si>
  <si>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</si>
  <si>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</si>
  <si>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</si>
  <si>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</si>
  <si>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</si>
  <si>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</si>
  <si>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</si>
  <si>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</si>
  <si>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</si>
  <si>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</si>
  <si>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</si>
  <si>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</si>
  <si>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</si>
  <si>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</si>
  <si>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</si>
  <si>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</si>
  <si>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</si>
  <si>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</si>
  <si>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</si>
  <si>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</si>
  <si>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</si>
  <si>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</si>
  <si>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</si>
  <si>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</si>
  <si>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</si>
  <si>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</si>
  <si>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</si>
  <si>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</si>
  <si>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</si>
  <si>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</si>
  <si>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</si>
  <si>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</si>
  <si>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</si>
  <si>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</si>
  <si>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</si>
  <si>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</si>
  <si>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</si>
  <si>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</si>
  <si>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</si>
  <si>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</si>
  <si>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</si>
  <si>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</si>
  <si>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</si>
  <si>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</si>
  <si>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</si>
  <si>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</si>
  <si>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</si>
  <si>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</si>
  <si>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</si>
  <si>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</si>
  <si>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</si>
  <si>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</si>
  <si>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</si>
  <si>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</si>
  <si>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</si>
  <si>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</si>
  <si>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</si>
  <si>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</si>
  <si>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</si>
  <si>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</si>
  <si>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</si>
  <si>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</si>
  <si>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</si>
  <si>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</si>
  <si>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</si>
  <si>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</si>
  <si>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</si>
  <si>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</si>
  <si>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</si>
  <si>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</si>
  <si>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</si>
  <si>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</si>
  <si>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</si>
  <si>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</si>
  <si>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</si>
  <si>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</si>
  <si>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</si>
  <si>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</si>
  <si>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</si>
  <si>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</si>
  <si>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</si>
  <si>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</si>
  <si>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</si>
  <si>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</si>
  <si>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</si>
  <si>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</si>
  <si>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</si>
  <si>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</si>
  <si>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</si>
  <si>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</si>
  <si>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</si>
  <si>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</si>
  <si>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</si>
  <si>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</si>
  <si>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</si>
  <si>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</si>
  <si>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</si>
  <si>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</si>
  <si>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</si>
  <si>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</si>
  <si>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</si>
  <si>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</si>
  <si>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</si>
  <si>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</si>
  <si>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</si>
  <si>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</si>
  <si>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</si>
  <si>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</si>
  <si>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</si>
  <si>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</si>
  <si>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</si>
  <si>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</si>
  <si>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</si>
  <si>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</si>
  <si>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</si>
  <si>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</si>
  <si>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</si>
  <si>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</si>
  <si>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</si>
  <si>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</si>
  <si>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</si>
  <si>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</si>
  <si>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</si>
  <si>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</si>
  <si>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</si>
  <si>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</si>
  <si>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</si>
  <si>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</si>
  <si>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</si>
  <si>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</si>
  <si>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</si>
  <si>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</si>
  <si>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</si>
  <si>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</si>
  <si>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</si>
  <si>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</si>
  <si>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</si>
  <si>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</si>
  <si>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</si>
  <si>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</si>
  <si>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</si>
  <si>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</si>
  <si>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</si>
  <si>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</si>
  <si>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</si>
  <si>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</si>
  <si>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</si>
  <si>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</si>
  <si>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</si>
  <si>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</si>
  <si>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</si>
  <si>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</si>
  <si>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</si>
  <si>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</si>
  <si>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</si>
  <si>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</si>
  <si>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</si>
  <si>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</si>
  <si>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</si>
  <si>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</si>
  <si>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</si>
  <si>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</si>
  <si>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</si>
  <si>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</si>
  <si>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</si>
  <si>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</si>
  <si>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</si>
  <si>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</si>
  <si>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</si>
  <si>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</si>
  <si>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</si>
  <si>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</si>
  <si>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</si>
  <si>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</si>
  <si>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</si>
  <si>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</si>
  <si>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</si>
  <si>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</si>
  <si>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</si>
  <si>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</si>
  <si>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</si>
  <si>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</si>
  <si>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</si>
  <si>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</si>
  <si>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</si>
  <si>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</si>
  <si>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</si>
  <si>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</si>
  <si>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</si>
  <si>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</si>
  <si>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</si>
  <si>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</si>
  <si>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</si>
  <si>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</si>
  <si>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</si>
  <si>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</si>
  <si>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</si>
  <si>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</si>
  <si>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</si>
  <si>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</si>
  <si>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</si>
  <si>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</si>
  <si>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</si>
  <si>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</si>
  <si>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</si>
  <si>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</si>
  <si>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</si>
  <si>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</si>
  <si>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</si>
  <si>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</si>
  <si>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</si>
  <si>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</si>
  <si>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</si>
  <si>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</si>
  <si>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</si>
  <si>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</si>
  <si>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</si>
  <si>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</si>
  <si>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</si>
  <si>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</si>
  <si>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</si>
  <si>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</si>
  <si>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</si>
  <si>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</si>
  <si>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</si>
  <si>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</si>
  <si>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</si>
  <si>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</si>
  <si>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</si>
  <si>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</si>
  <si>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</si>
  <si>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</si>
  <si>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</si>
  <si>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</si>
  <si>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</si>
  <si>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</si>
  <si>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</si>
  <si>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</si>
  <si>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</si>
  <si>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</si>
  <si>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</si>
  <si>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</si>
  <si>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</si>
  <si>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</si>
  <si>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</si>
  <si>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</si>
  <si>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</si>
  <si>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</si>
  <si>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</si>
  <si>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</si>
  <si>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</si>
  <si>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</si>
  <si>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</si>
  <si>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</si>
  <si>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</si>
  <si>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</si>
  <si>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</si>
  <si>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</si>
  <si>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</si>
  <si>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</si>
  <si>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</si>
  <si>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</si>
  <si>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</si>
  <si>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</si>
  <si>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</si>
  <si>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</si>
  <si>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</si>
  <si>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</si>
  <si>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</si>
  <si>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</si>
  <si>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</si>
  <si>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</si>
  <si>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</si>
  <si>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</si>
  <si>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</si>
  <si>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</si>
  <si>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</si>
  <si>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</si>
  <si>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</si>
  <si>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</si>
  <si>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</si>
  <si>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</si>
  <si>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</si>
  <si>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</si>
  <si>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</si>
  <si>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</si>
  <si>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</si>
  <si>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</si>
  <si>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</si>
  <si>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</si>
  <si>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</si>
  <si>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</si>
  <si>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</si>
  <si>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</si>
  <si>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</si>
  <si>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</si>
  <si>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</si>
  <si>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</si>
  <si>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</si>
  <si>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</si>
  <si>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</si>
  <si>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</si>
  <si>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</si>
  <si>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</si>
  <si>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</si>
  <si>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</si>
  <si>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</si>
  <si>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</si>
  <si>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</si>
  <si>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</si>
  <si>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</si>
  <si>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</si>
  <si>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</si>
  <si>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</si>
  <si>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</si>
  <si>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</si>
  <si>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</si>
  <si>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</si>
  <si>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</si>
  <si>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</si>
  <si>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</si>
  <si>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</si>
  <si>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</si>
  <si>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</si>
  <si>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</si>
  <si>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</si>
  <si>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</si>
  <si>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</si>
  <si>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</si>
  <si>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</si>
  <si>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</si>
  <si>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</si>
  <si>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</si>
  <si>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</si>
  <si>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</si>
  <si>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</si>
  <si>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</si>
  <si>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</si>
  <si>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</si>
  <si>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</si>
  <si>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</si>
  <si>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</si>
  <si>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</si>
  <si>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</si>
  <si>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</si>
  <si>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</si>
  <si>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</si>
  <si>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</si>
  <si>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</si>
  <si>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</si>
  <si>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</si>
  <si>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</si>
  <si>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</si>
  <si>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</si>
  <si>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</si>
  <si>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</si>
  <si>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</si>
  <si>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</si>
  <si>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</si>
  <si>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</si>
  <si>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</si>
  <si>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</si>
  <si>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</si>
  <si>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</si>
  <si>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</si>
  <si>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</si>
  <si>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</si>
  <si>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</si>
  <si>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</si>
  <si>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</si>
  <si>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</si>
  <si>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</si>
  <si>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</si>
  <si>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</si>
  <si>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</si>
  <si>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</si>
  <si>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</si>
  <si>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</si>
  <si>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</si>
  <si>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</si>
  <si>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</si>
  <si>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</si>
  <si>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</si>
  <si>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</si>
  <si>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</si>
  <si>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</si>
  <si>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</si>
  <si>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</si>
  <si>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</si>
  <si>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</si>
  <si>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</si>
  <si>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</si>
  <si>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</si>
  <si>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</si>
  <si>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</si>
  <si>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</si>
  <si>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</si>
  <si>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</si>
  <si>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</si>
  <si>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</si>
  <si>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</si>
  <si>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</si>
  <si>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</si>
  <si>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</si>
  <si>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</si>
  <si>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</si>
  <si>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</si>
  <si>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</si>
  <si>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</si>
  <si>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</si>
  <si>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</si>
  <si>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</si>
  <si>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</si>
  <si>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</si>
  <si>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</si>
  <si>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</si>
  <si>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</si>
  <si>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</si>
  <si>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</si>
  <si>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</si>
  <si>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</si>
  <si>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</si>
  <si>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</si>
  <si>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</si>
  <si>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</si>
  <si>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</si>
  <si>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</si>
  <si>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</si>
  <si>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</si>
  <si>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</si>
  <si>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</si>
  <si>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</si>
  <si>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</si>
  <si>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</si>
  <si>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</si>
  <si>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</si>
  <si>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</si>
  <si>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</si>
  <si>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</si>
  <si>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</si>
  <si>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</si>
  <si>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</si>
  <si>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</si>
  <si>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</si>
  <si>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</si>
  <si>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</si>
  <si>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</si>
  <si>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</si>
  <si>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</si>
  <si>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</si>
  <si>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</si>
  <si>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</si>
  <si>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</si>
  <si>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</si>
  <si>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</si>
  <si>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</si>
  <si>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</si>
  <si>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</si>
  <si>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</si>
  <si>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</si>
  <si>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</si>
  <si>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</si>
  <si>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</si>
  <si>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</si>
  <si>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</si>
  <si>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</si>
  <si>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</si>
  <si>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</si>
  <si>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</si>
  <si>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</si>
  <si>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</si>
  <si>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</si>
  <si>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</si>
  <si>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</si>
  <si>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</si>
  <si>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</si>
  <si>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</si>
  <si>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</si>
  <si>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</si>
  <si>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</si>
  <si>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</si>
  <si>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</si>
  <si>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</si>
  <si>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</si>
  <si>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</si>
  <si>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</si>
  <si>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</si>
  <si>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</si>
  <si>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</si>
  <si>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</si>
  <si>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</si>
  <si>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</si>
  <si>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</si>
  <si>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</si>
  <si>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</si>
  <si>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</si>
  <si>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</si>
  <si>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</si>
  <si>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</si>
  <si>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</si>
  <si>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</si>
  <si>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</si>
  <si>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</si>
  <si>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</si>
  <si>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</si>
  <si>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</si>
  <si>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</si>
  <si>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</si>
  <si>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</si>
  <si>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</si>
  <si>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</si>
  <si>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</si>
  <si>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</si>
  <si>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</si>
  <si>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</si>
  <si>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</si>
  <si>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</si>
  <si>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</si>
  <si>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</si>
  <si>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</si>
  <si>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</si>
  <si>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</si>
  <si>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</si>
  <si>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</si>
  <si>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</si>
  <si>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</si>
  <si>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</si>
  <si>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</si>
  <si>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</si>
  <si>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</si>
  <si>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</si>
  <si>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</si>
  <si>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</si>
  <si>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</si>
  <si>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</si>
  <si>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</si>
  <si>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</si>
  <si>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</si>
  <si>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</si>
  <si>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</si>
  <si>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</si>
  <si>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</si>
  <si>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</si>
  <si>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</si>
  <si>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</si>
  <si>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</si>
  <si>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</si>
  <si>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</si>
  <si>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</si>
  <si>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</si>
  <si>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</si>
  <si>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</si>
  <si>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</si>
  <si>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</si>
  <si>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</si>
  <si>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</si>
  <si>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</si>
  <si>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</si>
  <si>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</si>
  <si>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</si>
  <si>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</si>
  <si>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</si>
  <si>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</si>
  <si>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</si>
  <si>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</si>
  <si>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</si>
  <si>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</si>
  <si>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</si>
  <si>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</si>
  <si>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</si>
  <si>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</si>
  <si>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</si>
  <si>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</si>
  <si>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</si>
  <si>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</si>
  <si>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</si>
  <si>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</si>
  <si>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</si>
  <si>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</si>
  <si>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</si>
  <si>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</si>
  <si>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</si>
  <si>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</si>
  <si>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</si>
  <si>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</si>
  <si>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</si>
  <si>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</si>
  <si>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</si>
  <si>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</si>
  <si>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</si>
  <si>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</si>
  <si>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</si>
  <si>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</si>
  <si>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</si>
  <si>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</si>
  <si>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</si>
  <si>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</si>
  <si>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</si>
  <si>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</si>
  <si>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</si>
  <si>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</si>
  <si>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</si>
  <si>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</si>
  <si>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</si>
  <si>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</si>
  <si>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</si>
  <si>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</si>
  <si>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</si>
  <si>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</si>
  <si>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</si>
  <si>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</si>
  <si>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</si>
  <si>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</si>
  <si>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</si>
  <si>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</si>
  <si>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</si>
  <si>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</si>
  <si>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</si>
  <si>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</si>
  <si>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</si>
  <si>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</si>
  <si>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</si>
  <si>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</si>
  <si>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</si>
  <si>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</si>
  <si>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</si>
  <si>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</si>
  <si>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</si>
  <si>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</si>
  <si>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</si>
  <si>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</si>
  <si>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</si>
  <si>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</si>
  <si>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</si>
  <si>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</si>
  <si>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</si>
  <si>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</si>
  <si>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</si>
  <si>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</si>
  <si>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</si>
  <si>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</si>
  <si>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</si>
  <si>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</si>
  <si>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</si>
  <si>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</si>
  <si>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</si>
  <si>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</si>
  <si>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</si>
  <si>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</si>
  <si>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</si>
  <si>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</si>
  <si>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</si>
  <si>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</si>
  <si>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</si>
  <si>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</si>
  <si>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</si>
  <si>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</si>
  <si>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</si>
  <si>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</si>
  <si>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</si>
  <si>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</si>
  <si>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</si>
  <si>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</si>
  <si>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</si>
  <si>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</si>
  <si>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</si>
  <si>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</si>
  <si>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</si>
  <si>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</si>
  <si>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</si>
  <si>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</si>
  <si>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</si>
  <si>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</si>
  <si>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</si>
  <si>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</si>
  <si>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</si>
  <si>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</si>
  <si>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</si>
  <si>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</si>
  <si>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</si>
  <si>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</si>
  <si>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</si>
  <si>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</si>
  <si>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</si>
  <si>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</si>
  <si>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</si>
  <si>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</si>
  <si>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</si>
  <si>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</si>
  <si>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</si>
  <si>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</si>
  <si>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</si>
  <si>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</si>
  <si>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</si>
  <si>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</si>
  <si>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</si>
  <si>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</si>
  <si>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</si>
  <si>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</si>
  <si>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</si>
  <si>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</si>
  <si>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</si>
  <si>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</si>
  <si>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</si>
  <si>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</si>
  <si>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</si>
  <si>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</si>
  <si>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</si>
  <si>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</si>
  <si>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</si>
  <si>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</si>
  <si>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</si>
  <si>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</si>
  <si>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</si>
  <si>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</si>
  <si>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</si>
  <si>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</si>
  <si>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</si>
  <si>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</si>
  <si>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</si>
  <si>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</si>
  <si>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</si>
  <si>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</si>
  <si>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</si>
  <si>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</si>
  <si>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</si>
  <si>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</si>
  <si>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</si>
  <si>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</si>
  <si>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</si>
  <si>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</si>
  <si>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</si>
  <si>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</si>
  <si>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</si>
  <si>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</si>
  <si>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</si>
  <si>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</si>
  <si>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</si>
  <si>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</si>
  <si>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</si>
  <si>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</si>
  <si>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</si>
  <si>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</si>
  <si>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</si>
  <si>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</si>
  <si>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</si>
  <si>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</si>
  <si>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</si>
  <si>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</si>
  <si>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</si>
  <si>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</si>
  <si>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</si>
  <si>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</si>
  <si>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</si>
  <si>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</si>
  <si>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</si>
  <si>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</si>
  <si>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</si>
  <si>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</si>
  <si>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</si>
  <si>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</si>
  <si>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</si>
  <si>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</si>
  <si>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</si>
  <si>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</si>
  <si>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</si>
  <si>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</si>
  <si>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</si>
  <si>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</si>
  <si>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</si>
  <si>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</si>
  <si>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</si>
  <si>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</si>
  <si>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</si>
  <si>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</si>
  <si>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</si>
  <si>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</si>
  <si>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</si>
  <si>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</si>
  <si>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</si>
  <si>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</si>
  <si>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</si>
  <si>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</si>
  <si>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</si>
  <si>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</si>
  <si>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</si>
  <si>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</si>
  <si>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</si>
  <si>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</si>
  <si>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</si>
  <si>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</si>
  <si>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</si>
  <si>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</si>
  <si>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</si>
  <si>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</si>
  <si>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</si>
  <si>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</si>
  <si>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</si>
  <si>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</si>
  <si>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</si>
  <si>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</si>
  <si>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</si>
  <si>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</si>
  <si>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</si>
  <si>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</si>
  <si>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</si>
  <si>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</si>
  <si>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</si>
  <si>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</si>
  <si>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</si>
  <si>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</si>
  <si>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</si>
  <si>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</si>
  <si>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</si>
  <si>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</si>
  <si>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</si>
  <si>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</si>
  <si>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</si>
  <si>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</si>
  <si>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</si>
  <si>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</si>
  <si>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</si>
  <si>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</si>
  <si>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</si>
  <si>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</si>
  <si>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</si>
  <si>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</si>
  <si>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</si>
  <si>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</si>
  <si>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</si>
  <si>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</si>
  <si>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</si>
  <si>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</si>
  <si>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</si>
  <si>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</si>
  <si>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</si>
  <si>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</si>
  <si>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</si>
  <si>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</si>
  <si>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</si>
  <si>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</si>
  <si>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</si>
  <si>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</si>
  <si>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</si>
  <si>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</si>
  <si>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</si>
  <si>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</si>
  <si>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</si>
  <si>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</si>
  <si>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</si>
  <si>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</si>
  <si>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</si>
  <si>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</si>
  <si>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</si>
  <si>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</si>
  <si>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</si>
  <si>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</si>
  <si>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</si>
  <si>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</si>
  <si>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</si>
  <si>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</si>
  <si>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</si>
  <si>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</si>
  <si>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</si>
  <si>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</si>
  <si>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</si>
  <si>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</si>
  <si>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</si>
  <si>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</si>
  <si>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</si>
  <si>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</si>
  <si>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</si>
  <si>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</si>
  <si>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</si>
  <si>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</si>
  <si>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</si>
  <si>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</si>
  <si>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</si>
  <si>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</si>
  <si>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</si>
  <si>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</si>
  <si>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</si>
  <si>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</si>
  <si>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</si>
  <si>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</si>
  <si>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</si>
  <si>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</si>
  <si>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</si>
  <si>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</si>
  <si>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</si>
  <si>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</si>
  <si>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</si>
  <si>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</si>
  <si>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</si>
  <si>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</si>
  <si>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</si>
  <si>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</si>
  <si>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</si>
  <si>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</si>
  <si>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</si>
  <si>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</si>
  <si>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</si>
  <si>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</si>
  <si>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</si>
  <si>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</si>
  <si>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</si>
  <si>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</si>
  <si>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</si>
  <si>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</si>
  <si>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</si>
  <si>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</si>
  <si>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</si>
  <si>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</si>
  <si>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</si>
  <si>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</si>
  <si>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</si>
  <si>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</si>
  <si>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</si>
  <si>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</si>
  <si>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</si>
  <si>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</si>
  <si>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</si>
  <si>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</si>
  <si>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</si>
  <si>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</si>
  <si>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</si>
  <si>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</si>
  <si>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</si>
  <si>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</si>
  <si>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</si>
  <si>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</si>
  <si>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</si>
  <si>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</si>
  <si>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</si>
  <si>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</si>
  <si>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</si>
  <si>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</si>
  <si>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</si>
  <si>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</si>
  <si>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</si>
  <si>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</si>
  <si>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</si>
  <si>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</si>
  <si>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</si>
  <si>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</si>
  <si>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</si>
  <si>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</si>
  <si>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</si>
  <si>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</si>
  <si>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</si>
  <si>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</si>
  <si>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</si>
  <si>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</si>
  <si>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</si>
  <si>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</si>
  <si>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</si>
  <si>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</si>
  <si>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</si>
  <si>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</si>
  <si>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</si>
  <si>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</si>
  <si>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</si>
  <si>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</si>
  <si>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</si>
  <si>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</si>
  <si>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</si>
  <si>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</si>
  <si>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</si>
  <si>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</si>
  <si>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</si>
  <si>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</si>
  <si>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</si>
  <si>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</si>
  <si>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</si>
  <si>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</si>
  <si>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</si>
  <si>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</si>
  <si>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</si>
  <si>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</si>
  <si>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</si>
  <si>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</si>
  <si>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</si>
  <si>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</si>
  <si>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</si>
  <si>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</si>
  <si>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</si>
  <si>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</si>
  <si>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</si>
  <si>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</si>
  <si>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</si>
  <si>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</si>
  <si>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</si>
  <si>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</si>
  <si>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</si>
  <si>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</si>
  <si>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</si>
  <si>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</si>
  <si>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</si>
  <si>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</si>
  <si>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</si>
  <si>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</si>
  <si>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</si>
  <si>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</si>
  <si>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</si>
  <si>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</si>
  <si>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</si>
  <si>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</si>
  <si>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</si>
  <si>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</si>
  <si>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</si>
  <si>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</si>
  <si>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</si>
  <si>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</si>
  <si>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</si>
  <si>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</si>
  <si>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</si>
  <si>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</si>
  <si>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</si>
  <si>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</si>
  <si>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</si>
  <si>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</si>
  <si>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</si>
  <si>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</si>
  <si>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</si>
  <si>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</si>
  <si>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</si>
  <si>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</si>
  <si>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</si>
  <si>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</si>
  <si>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</si>
  <si>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</si>
  <si>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</si>
  <si>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</si>
  <si>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</si>
  <si>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</si>
  <si>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</si>
  <si>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</si>
  <si>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</si>
  <si>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</si>
  <si>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</si>
  <si>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</si>
  <si>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</si>
  <si>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</si>
  <si>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</si>
  <si>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</si>
  <si>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</si>
  <si>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</si>
  <si>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</si>
  <si>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</si>
  <si>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</si>
  <si>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</si>
  <si>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</si>
  <si>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</si>
  <si>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</si>
  <si>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</si>
  <si>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</si>
  <si>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</si>
  <si>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</si>
  <si>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</si>
  <si>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</si>
  <si>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</si>
  <si>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</si>
  <si>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</si>
  <si>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</si>
  <si>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</si>
  <si>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</si>
  <si>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</si>
  <si>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</si>
  <si>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</si>
  <si>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</si>
  <si>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</si>
  <si>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</si>
  <si>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</si>
  <si>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</si>
  <si>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</si>
  <si>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</si>
  <si>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</si>
  <si>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</si>
  <si>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</si>
  <si>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</si>
  <si>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</si>
  <si>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</si>
  <si>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</si>
  <si>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</si>
  <si>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</si>
  <si>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</si>
  <si>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</si>
  <si>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</si>
  <si>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</si>
  <si>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</si>
  <si>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</si>
  <si>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</si>
  <si>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</si>
  <si>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</si>
  <si>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</si>
  <si>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</si>
  <si>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</si>
  <si>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</si>
  <si>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</si>
  <si>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</si>
  <si>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</si>
  <si>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</si>
  <si>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</si>
  <si>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</si>
  <si>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</si>
  <si>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</si>
  <si>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</si>
  <si>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</si>
  <si>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</si>
  <si>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</si>
  <si>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</si>
  <si>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</si>
  <si>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</si>
  <si>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</si>
  <si>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</si>
  <si>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</si>
  <si>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</si>
  <si>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</si>
  <si>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</si>
  <si>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</si>
  <si>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</si>
  <si>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</si>
  <si>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</si>
  <si>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</si>
  <si>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</si>
  <si>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</si>
  <si>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</si>
  <si>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</si>
  <si>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</si>
  <si>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</si>
  <si>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</si>
  <si>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</si>
  <si>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</si>
  <si>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</si>
  <si>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</si>
  <si>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</si>
  <si>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</si>
  <si>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</si>
  <si>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</si>
  <si>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</si>
  <si>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</si>
  <si>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</si>
  <si>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</si>
  <si>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</si>
  <si>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</si>
  <si>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</si>
  <si>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</si>
  <si>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</si>
  <si>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</si>
  <si>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</si>
  <si>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</si>
  <si>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</si>
  <si>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</si>
  <si>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</si>
  <si>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</si>
  <si>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</si>
  <si>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</si>
  <si>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</si>
  <si>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</si>
  <si>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</si>
  <si>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</si>
  <si>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</si>
  <si>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</si>
  <si>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</si>
  <si>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</si>
  <si>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</si>
  <si>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</si>
  <si>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</si>
  <si>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</si>
  <si>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</si>
  <si>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</si>
  <si>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</si>
  <si>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</si>
  <si>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</si>
  <si>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</si>
  <si>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</si>
  <si>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</si>
  <si>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</si>
  <si>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</si>
  <si>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</si>
  <si>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</si>
  <si>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</si>
  <si>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</si>
  <si>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</si>
  <si>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</si>
  <si>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</si>
  <si>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</si>
  <si>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</si>
  <si>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</si>
  <si>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</si>
  <si>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</si>
  <si>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</si>
  <si>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</si>
  <si>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</si>
  <si>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</si>
  <si>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</si>
  <si>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</si>
  <si>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</si>
  <si>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</si>
  <si>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</si>
  <si>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</si>
  <si>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</si>
  <si>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</si>
  <si>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</si>
  <si>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</si>
  <si>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</si>
  <si>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</si>
  <si>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</si>
  <si>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</si>
  <si>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</si>
  <si>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</si>
  <si>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</si>
  <si>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</si>
  <si>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</si>
  <si>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</si>
  <si>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</si>
  <si>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</si>
  <si>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</si>
  <si>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</si>
  <si>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</si>
  <si>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</si>
  <si>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</si>
  <si>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</si>
  <si>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</si>
  <si>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</si>
  <si>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</si>
  <si>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</si>
  <si>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</si>
  <si>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</si>
  <si>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</si>
  <si>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</si>
  <si>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</si>
  <si>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</si>
  <si>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</si>
  <si>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</si>
  <si>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</si>
  <si>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</si>
  <si>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</si>
  <si>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</si>
  <si>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</si>
  <si>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</si>
  <si>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</si>
  <si>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</si>
  <si>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</si>
  <si>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</si>
  <si>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</si>
  <si>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</si>
  <si>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</si>
  <si>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</si>
  <si>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</si>
  <si>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</si>
  <si>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</si>
  <si>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</si>
  <si>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</si>
  <si>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</si>
  <si>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</si>
  <si>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</si>
  <si>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</si>
  <si>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</si>
  <si>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</si>
  <si>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</si>
  <si>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</si>
  <si>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</si>
  <si>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</si>
  <si>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</si>
  <si>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</si>
  <si>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</si>
  <si>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</si>
  <si>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</si>
  <si>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</si>
  <si>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</si>
  <si>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</si>
  <si>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</si>
  <si>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</si>
  <si>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</si>
  <si>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</si>
  <si>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</si>
  <si>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</si>
  <si>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</si>
  <si>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</si>
  <si>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</si>
  <si>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</si>
  <si>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</si>
  <si>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</si>
  <si>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</si>
  <si>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</si>
  <si>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</si>
  <si>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</si>
  <si>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</si>
  <si>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</si>
  <si>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</si>
  <si>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</si>
  <si>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</si>
  <si>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</si>
  <si>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</si>
  <si>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</si>
  <si>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</si>
  <si>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</si>
  <si>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</si>
  <si>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</si>
  <si>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</si>
  <si>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</si>
  <si>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</si>
  <si>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</si>
  <si>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</si>
  <si>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</si>
  <si>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</si>
  <si>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</si>
  <si>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</si>
  <si>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</si>
  <si>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</si>
  <si>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</si>
  <si>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</si>
  <si>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</si>
  <si>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</si>
  <si>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</si>
  <si>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</si>
  <si>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</si>
  <si>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</si>
  <si>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</si>
  <si>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</si>
  <si>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</si>
  <si>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</si>
  <si>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</si>
  <si>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</si>
  <si>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</si>
  <si>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</si>
  <si>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</si>
  <si>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</si>
  <si>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</si>
  <si>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</si>
  <si>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</si>
  <si>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</si>
  <si>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</si>
  <si>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</si>
  <si>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</si>
  <si>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</si>
  <si>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</si>
  <si>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</si>
  <si>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</si>
  <si>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</si>
  <si>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</si>
  <si>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</si>
  <si>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</si>
  <si>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</si>
  <si>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</si>
  <si>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</si>
  <si>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</si>
  <si>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</si>
  <si>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</si>
  <si>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</si>
  <si>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</si>
  <si>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</si>
  <si>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</si>
  <si>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</si>
  <si>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</si>
  <si>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</si>
  <si>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</si>
  <si>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</si>
  <si>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</si>
  <si>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</si>
  <si>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</si>
  <si>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</si>
  <si>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</si>
  <si>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</si>
  <si>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</si>
  <si>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</si>
  <si>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</si>
  <si>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</si>
  <si>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</si>
  <si>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</si>
  <si>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</si>
  <si>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</si>
  <si>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</si>
  <si>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</si>
  <si>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</si>
  <si>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</si>
  <si>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</si>
  <si>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</si>
  <si>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</si>
  <si>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</si>
  <si>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</si>
  <si>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</si>
  <si>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</si>
  <si>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</si>
  <si>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</si>
  <si>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</si>
  <si>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</si>
  <si>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</si>
  <si>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</si>
  <si>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</si>
  <si>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</si>
  <si>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</si>
  <si>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</si>
  <si>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</si>
  <si>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</si>
  <si>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</si>
  <si>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</si>
  <si>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</si>
  <si>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</si>
  <si>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</si>
  <si>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</si>
  <si>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</si>
  <si>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</si>
  <si>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</si>
  <si>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</si>
  <si>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</si>
  <si>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</si>
  <si>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</si>
  <si>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</si>
  <si>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</si>
  <si>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</si>
  <si>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</si>
  <si>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</si>
  <si>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</si>
  <si>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</si>
  <si>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</si>
  <si>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</si>
  <si>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</si>
  <si>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</si>
  <si>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</si>
  <si>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</si>
  <si>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</si>
  <si>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</si>
  <si>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</si>
  <si>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</si>
  <si>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</si>
  <si>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</si>
  <si>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</si>
  <si>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</si>
  <si>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</si>
  <si>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</si>
  <si>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</si>
  <si>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</si>
  <si>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</si>
  <si>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</si>
  <si>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</si>
  <si>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</si>
  <si>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</si>
  <si>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</si>
  <si>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</si>
  <si>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</si>
  <si>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</si>
  <si>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</si>
  <si>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</si>
  <si>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</si>
  <si>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</si>
  <si>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</si>
  <si>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</si>
  <si>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</si>
  <si>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</si>
  <si>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</si>
  <si>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</si>
  <si>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</si>
  <si>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</si>
  <si>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</si>
  <si>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</si>
  <si>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</si>
  <si>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</si>
  <si>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</si>
  <si>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</si>
  <si>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</si>
  <si>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</si>
  <si>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</si>
  <si>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</si>
  <si>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</si>
  <si>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</si>
  <si>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</si>
  <si>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</si>
  <si>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</si>
  <si>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</si>
  <si>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</si>
  <si>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</si>
  <si>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</si>
  <si>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</si>
  <si>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</si>
  <si>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</si>
  <si>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</si>
  <si>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</si>
  <si>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</si>
  <si>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</si>
  <si>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</si>
  <si>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</si>
  <si>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</si>
  <si>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</si>
  <si>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</si>
  <si>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</si>
  <si>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</si>
  <si>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</si>
  <si>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</si>
  <si>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</si>
  <si>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</si>
  <si>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</si>
  <si>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</si>
  <si>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</si>
  <si>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</si>
  <si>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</si>
  <si>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</si>
  <si>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</si>
  <si>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</si>
  <si>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</si>
  <si>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</si>
  <si>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</si>
  <si>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</si>
  <si>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</si>
  <si>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</si>
  <si>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</si>
  <si>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</si>
  <si>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</si>
  <si>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</si>
  <si>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</si>
  <si>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</si>
  <si>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</si>
  <si>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</si>
  <si>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</si>
  <si>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</si>
  <si>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</si>
  <si>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</si>
  <si>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</si>
  <si>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</si>
  <si>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</si>
  <si>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</si>
  <si>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</si>
  <si>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</si>
  <si>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</si>
  <si>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</si>
  <si>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</si>
  <si>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</si>
  <si>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</si>
  <si>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</si>
  <si>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</si>
  <si>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</si>
  <si>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</si>
  <si>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</si>
  <si>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</si>
  <si>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</si>
  <si>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</si>
  <si>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</si>
  <si>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</si>
  <si>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</si>
  <si>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</si>
  <si>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</si>
  <si>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</si>
  <si>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</si>
  <si>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</si>
  <si>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</si>
  <si>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</si>
  <si>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</si>
  <si>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</si>
  <si>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</si>
  <si>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</si>
  <si>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</si>
  <si>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</si>
  <si>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</si>
  <si>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</si>
  <si>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</si>
  <si>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</si>
  <si>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</si>
  <si>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</si>
  <si>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</si>
  <si>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</si>
  <si>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</si>
  <si>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</si>
  <si>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</si>
  <si>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</si>
  <si>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</si>
  <si>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</si>
  <si>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</si>
  <si>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</si>
  <si>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</si>
  <si>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</si>
  <si>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</si>
  <si>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</si>
  <si>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</si>
  <si>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</si>
  <si>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</si>
  <si>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</si>
  <si>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</si>
  <si>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</si>
  <si>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</si>
  <si>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</si>
  <si>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</si>
  <si>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</si>
  <si>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</si>
  <si>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</si>
  <si>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</si>
  <si>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</si>
  <si>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</si>
  <si>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</si>
  <si>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</si>
  <si>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</si>
  <si>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</si>
  <si>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</si>
  <si>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</si>
  <si>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</si>
  <si>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</si>
  <si>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</si>
  <si>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</si>
  <si>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</si>
  <si>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</si>
  <si>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</si>
  <si>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</si>
  <si>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</si>
  <si>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</si>
  <si>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</si>
  <si>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</si>
  <si>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</si>
  <si>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</si>
  <si>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</si>
  <si>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</si>
  <si>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</si>
  <si>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</si>
  <si>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</si>
  <si>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</si>
  <si>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</si>
  <si>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</si>
  <si>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</si>
  <si>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</si>
  <si>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</si>
  <si>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</si>
  <si>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</si>
  <si>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</si>
  <si>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</si>
  <si>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</si>
  <si>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</si>
  <si>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</si>
  <si>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</si>
  <si>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</si>
  <si>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</si>
  <si>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</si>
  <si>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</si>
  <si>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</si>
  <si>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</si>
  <si>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</si>
  <si>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</si>
  <si>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</si>
  <si>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</si>
  <si>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</si>
  <si>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</si>
  <si>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</si>
  <si>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</si>
  <si>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</si>
  <si>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</si>
  <si>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</si>
  <si>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</si>
  <si>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</si>
  <si>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</si>
  <si>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</si>
  <si>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</si>
  <si>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</si>
  <si>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</si>
  <si>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</si>
  <si>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</si>
  <si>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</si>
  <si>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</si>
  <si>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</si>
  <si>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</si>
  <si>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</si>
  <si>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</si>
  <si>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</si>
  <si>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</si>
  <si>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</si>
  <si>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</si>
  <si>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</si>
  <si>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</si>
  <si>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</si>
  <si>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</si>
  <si>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</si>
  <si>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</si>
  <si>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</si>
  <si>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</si>
  <si>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</si>
  <si>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</si>
  <si>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</si>
  <si>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</si>
  <si>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</si>
  <si>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</si>
  <si>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</si>
  <si>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</si>
  <si>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</si>
  <si>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</si>
  <si>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</si>
  <si>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</si>
  <si>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</si>
  <si>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</si>
  <si>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</si>
  <si>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</si>
  <si>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</si>
  <si>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</si>
  <si>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</si>
  <si>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</si>
  <si>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</si>
  <si>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</si>
  <si>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</si>
  <si>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</si>
  <si>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</si>
  <si>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</si>
  <si>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</si>
  <si>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</si>
  <si>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</si>
  <si>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</si>
  <si>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</si>
  <si>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</si>
  <si>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</si>
  <si>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</si>
  <si>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</si>
  <si>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</si>
  <si>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</si>
  <si>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</si>
  <si>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</si>
  <si>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</si>
  <si>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</si>
  <si>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</si>
  <si>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</si>
  <si>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</si>
  <si>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</si>
  <si>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</si>
  <si>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</si>
  <si>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</si>
  <si>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</si>
  <si>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</si>
  <si>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</si>
  <si>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</si>
  <si>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</si>
  <si>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</si>
  <si>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</si>
  <si>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</si>
  <si>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</si>
  <si>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</si>
  <si>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</si>
  <si>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</si>
  <si>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</si>
  <si>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</si>
  <si>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</si>
  <si>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</si>
  <si>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</si>
  <si>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</si>
  <si>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</si>
  <si>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</si>
  <si>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</si>
  <si>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</si>
  <si>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</si>
  <si>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</si>
  <si>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</si>
  <si>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</si>
  <si>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</si>
  <si>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</si>
  <si>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</si>
  <si>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</si>
  <si>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</si>
  <si>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</si>
  <si>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</si>
  <si>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</si>
  <si>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</si>
  <si>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</si>
  <si>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</si>
  <si>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</si>
  <si>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</si>
  <si>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</si>
  <si>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</si>
  <si>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</si>
  <si>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</si>
  <si>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</si>
  <si>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</si>
  <si>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</si>
  <si>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</si>
  <si>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</si>
  <si>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</si>
  <si>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</si>
  <si>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</si>
  <si>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</si>
  <si>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</si>
  <si>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</si>
  <si>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</si>
  <si>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</si>
  <si>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</si>
  <si>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</si>
  <si>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</si>
  <si>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</si>
  <si>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</si>
  <si>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</si>
  <si>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</si>
  <si>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</si>
  <si>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</si>
  <si>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</si>
  <si>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</si>
  <si>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</si>
  <si>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</si>
  <si>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</si>
  <si>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</si>
  <si>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</si>
  <si>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</si>
  <si>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</si>
  <si>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</si>
  <si>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</si>
  <si>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</si>
  <si>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</si>
  <si>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</si>
  <si>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</si>
  <si>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</si>
  <si>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</si>
  <si>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</si>
  <si>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</si>
  <si>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</si>
  <si>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</si>
  <si>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</si>
  <si>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</si>
  <si>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</si>
  <si>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</si>
  <si>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</si>
  <si>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</si>
  <si>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</si>
  <si>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</si>
  <si>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</si>
  <si>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</si>
  <si>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</si>
  <si>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</si>
  <si>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</si>
  <si>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</si>
  <si>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</si>
  <si>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</si>
  <si>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</si>
  <si>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</si>
  <si>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</si>
  <si>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</si>
  <si>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</si>
  <si>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</si>
  <si>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</si>
  <si>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</si>
  <si>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</si>
  <si>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</si>
  <si>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</si>
  <si>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</si>
  <si>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</si>
  <si>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</si>
  <si>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</si>
  <si>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</si>
  <si>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</si>
  <si>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</si>
  <si>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</si>
  <si>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</si>
  <si>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</si>
  <si>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</si>
  <si>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</si>
  <si>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</si>
  <si>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</si>
  <si>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</si>
  <si>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</si>
  <si>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</si>
  <si>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</si>
  <si>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</si>
  <si>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</si>
  <si>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</si>
  <si>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</si>
  <si>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</si>
  <si>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</si>
  <si>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</si>
  <si>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</si>
  <si>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</si>
  <si>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</si>
  <si>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</si>
  <si>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</si>
  <si>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</si>
  <si>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</si>
  <si>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</si>
  <si>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</si>
  <si>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</si>
  <si>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</si>
  <si>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</si>
  <si>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</si>
  <si>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</si>
  <si>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</si>
  <si>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</si>
  <si>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</si>
  <si>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</si>
  <si>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</si>
  <si>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</si>
  <si>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</si>
  <si>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</si>
  <si>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</si>
  <si>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</si>
  <si>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</si>
  <si>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</si>
  <si>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</si>
  <si>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</si>
  <si>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</si>
  <si>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</si>
  <si>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</si>
  <si>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</si>
  <si>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</si>
  <si>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</si>
  <si>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</si>
  <si>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</si>
  <si>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</si>
  <si>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</si>
  <si>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</si>
  <si>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</si>
  <si>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</si>
  <si>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</si>
  <si>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</si>
  <si>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</si>
  <si>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</si>
  <si>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</si>
  <si>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</si>
  <si>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</si>
  <si>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</si>
  <si>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</si>
  <si>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</si>
  <si>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</si>
  <si>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</si>
  <si>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</si>
  <si>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</si>
  <si>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</si>
  <si>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</si>
  <si>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</si>
  <si>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</si>
  <si>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</si>
  <si>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</si>
  <si>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</si>
  <si>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</si>
  <si>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</si>
  <si>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</si>
  <si>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</si>
  <si>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</si>
  <si>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</si>
  <si>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</si>
  <si>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</si>
  <si>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</si>
  <si>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</si>
  <si>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</si>
  <si>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</si>
  <si>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</si>
  <si>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</si>
  <si>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</si>
  <si>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</si>
  <si>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</si>
  <si>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</si>
  <si>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</si>
  <si>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</si>
  <si>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</si>
  <si>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</si>
  <si>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</si>
  <si>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</si>
  <si>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</si>
  <si>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</si>
  <si>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</si>
  <si>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</si>
  <si>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</si>
  <si>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</si>
  <si>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</si>
  <si>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</si>
  <si>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</si>
  <si>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</si>
  <si>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</si>
  <si>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</si>
  <si>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</si>
  <si>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</si>
  <si>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</si>
  <si>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</si>
  <si>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</si>
  <si>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</si>
  <si>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</si>
  <si>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</si>
  <si>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</si>
  <si>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</si>
  <si>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</si>
  <si>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</si>
  <si>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</si>
  <si>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</si>
  <si>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</si>
  <si>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</si>
  <si>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</si>
  <si>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</si>
  <si>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</si>
  <si>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</si>
  <si>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</si>
  <si>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</si>
  <si>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</si>
  <si>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</si>
  <si>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</si>
  <si>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</si>
  <si>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</si>
  <si>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</si>
  <si>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</si>
  <si>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</si>
  <si>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</si>
  <si>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</si>
  <si>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</si>
  <si>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</si>
  <si>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</si>
  <si>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</si>
  <si>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</si>
  <si>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</si>
  <si>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</si>
  <si>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</si>
  <si>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</si>
  <si>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</si>
  <si>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</si>
  <si>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</si>
  <si>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</si>
  <si>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</si>
  <si>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</si>
  <si>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</si>
  <si>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</si>
  <si>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</si>
  <si>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</si>
  <si>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</si>
  <si>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</si>
  <si>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</si>
  <si>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</si>
  <si>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</si>
  <si>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</si>
  <si>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</si>
  <si>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</si>
  <si>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</si>
  <si>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</si>
  <si>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</si>
  <si>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</si>
  <si>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</si>
  <si>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</si>
  <si>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</si>
  <si>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</si>
  <si>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</si>
  <si>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</si>
  <si>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</si>
  <si>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</si>
  <si>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</si>
  <si>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</si>
  <si>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</si>
  <si>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</si>
  <si>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</si>
  <si>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</si>
  <si>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</si>
  <si>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</si>
  <si>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</si>
  <si>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</si>
  <si>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</si>
  <si>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</si>
  <si>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</si>
  <si>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</si>
  <si>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</si>
  <si>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</si>
  <si>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</si>
  <si>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</si>
  <si>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</si>
  <si>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</si>
  <si>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</si>
  <si>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</si>
  <si>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</si>
  <si>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</si>
  <si>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</si>
  <si>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</si>
  <si>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</si>
  <si>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</si>
  <si>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</si>
  <si>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</si>
  <si>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</si>
  <si>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</si>
  <si>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</si>
  <si>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</si>
  <si>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</si>
  <si>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</si>
  <si>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</si>
  <si>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</si>
  <si>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</si>
  <si>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</si>
  <si>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</si>
  <si>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</si>
  <si>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</si>
  <si>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</si>
  <si>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</si>
  <si>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</si>
  <si>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</si>
  <si>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</si>
  <si>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</si>
  <si>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</si>
  <si>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</si>
  <si>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</si>
  <si>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</si>
  <si>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</si>
  <si>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</si>
  <si>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</si>
  <si>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</si>
  <si>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</si>
  <si>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</si>
  <si>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</si>
  <si>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</si>
  <si>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</si>
  <si>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</si>
  <si>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</si>
  <si>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</si>
  <si>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</si>
  <si>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</si>
  <si>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</si>
  <si>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</si>
  <si>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</si>
  <si>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</si>
  <si>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</si>
  <si>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</si>
  <si>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</si>
  <si>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</si>
  <si>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</si>
  <si>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</si>
  <si>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</si>
  <si>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</si>
  <si>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</si>
  <si>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</si>
  <si>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</si>
  <si>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</si>
  <si>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</si>
  <si>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</si>
  <si>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</si>
  <si>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</si>
  <si>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</si>
  <si>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</si>
  <si>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</si>
  <si>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</si>
  <si>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</si>
  <si>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</si>
  <si>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</si>
  <si>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</si>
  <si>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</si>
  <si>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</si>
  <si>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</si>
  <si>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</si>
  <si>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</si>
  <si>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</si>
  <si>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</si>
  <si>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</si>
  <si>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</si>
  <si>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</si>
  <si>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</si>
  <si>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</si>
  <si>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</si>
  <si>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</si>
  <si>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</si>
  <si>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</si>
  <si>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</si>
  <si>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</si>
  <si>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</si>
  <si>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</si>
  <si>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</si>
  <si>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</si>
  <si>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</si>
  <si>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</si>
  <si>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</si>
  <si>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</si>
  <si>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</si>
  <si>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</si>
  <si>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</si>
  <si>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</si>
  <si>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</si>
  <si>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</si>
  <si>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</si>
  <si>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</si>
  <si>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</si>
  <si>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</si>
  <si>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</si>
  <si>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</si>
  <si>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</si>
  <si>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</si>
  <si>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</si>
  <si>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</si>
  <si>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</si>
  <si>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</si>
  <si>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</si>
  <si>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</si>
  <si>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</si>
  <si>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</si>
  <si>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</si>
  <si>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</si>
  <si>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</si>
  <si>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</si>
  <si>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</si>
  <si>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</si>
  <si>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</si>
  <si>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</si>
  <si>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</si>
  <si>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</si>
  <si>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</si>
  <si>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</si>
  <si>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</si>
  <si>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</si>
  <si>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</si>
  <si>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</si>
  <si>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</si>
  <si>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</si>
  <si>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</si>
  <si>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</si>
  <si>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</si>
  <si>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</si>
  <si>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</si>
  <si>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</si>
  <si>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</si>
  <si>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</si>
  <si>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</si>
  <si>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</si>
  <si>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</si>
  <si>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</si>
  <si>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</si>
  <si>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</si>
  <si>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</si>
  <si>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</si>
  <si>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</si>
  <si>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</si>
  <si>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</si>
  <si>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</si>
  <si>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</si>
  <si>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</si>
  <si>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</si>
  <si>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</si>
  <si>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</si>
  <si>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</si>
  <si>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</si>
  <si>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</si>
  <si>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</si>
  <si>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</si>
  <si>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</si>
  <si>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</si>
  <si>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</si>
  <si>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</si>
  <si>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</si>
  <si>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</si>
  <si>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</si>
  <si>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</si>
  <si>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</si>
  <si>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</si>
  <si>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</si>
  <si>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</si>
  <si>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</si>
  <si>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</si>
  <si>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</si>
  <si>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</si>
  <si>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</si>
  <si>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</si>
  <si>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</si>
  <si>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</si>
  <si>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</si>
  <si>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</si>
  <si>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</si>
  <si>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</si>
  <si>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</si>
  <si>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</si>
  <si>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</si>
  <si>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</si>
  <si>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</si>
  <si>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</si>
  <si>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</si>
  <si>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</si>
  <si>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</si>
  <si>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</si>
  <si>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</si>
  <si>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</si>
  <si>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</si>
  <si>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</si>
  <si>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</si>
  <si>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</si>
  <si>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</si>
  <si>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</si>
  <si>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</si>
  <si>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</si>
  <si>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</si>
  <si>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</si>
  <si>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</si>
  <si>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</si>
  <si>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</si>
  <si>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</si>
  <si>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</si>
  <si>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</si>
  <si>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</si>
  <si>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</si>
  <si>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</si>
  <si>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</si>
  <si>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</si>
  <si>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</si>
  <si>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</si>
  <si>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</si>
  <si>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</si>
  <si>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</si>
  <si>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</si>
  <si>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</si>
  <si>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</si>
  <si>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</si>
  <si>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</si>
  <si>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</si>
  <si>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</si>
  <si>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</si>
  <si>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</si>
  <si>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</si>
  <si>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</si>
  <si>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</si>
  <si>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</si>
  <si>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</si>
  <si>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</si>
  <si>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</si>
  <si>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</si>
  <si>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</si>
  <si>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</si>
  <si>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</si>
  <si>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</si>
  <si>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</si>
  <si>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</si>
  <si>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</si>
  <si>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</si>
  <si>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</si>
  <si>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</si>
  <si>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</si>
  <si>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</si>
  <si>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</si>
  <si>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</si>
  <si>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</si>
  <si>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</si>
  <si>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</si>
  <si>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</si>
  <si>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</si>
  <si>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</si>
  <si>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</si>
  <si>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</si>
  <si>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</si>
  <si>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</si>
  <si>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</si>
  <si>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</si>
  <si>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</si>
  <si>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</si>
  <si>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</si>
  <si>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</si>
  <si>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</si>
  <si>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</si>
  <si>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</si>
  <si>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</si>
  <si>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</si>
  <si>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</si>
  <si>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</si>
  <si>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</si>
  <si>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</si>
  <si>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</si>
  <si>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</si>
  <si>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</si>
  <si>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</si>
  <si>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</si>
  <si>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</si>
  <si>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</si>
  <si>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</si>
  <si>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</si>
  <si>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</si>
  <si>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</si>
  <si>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</si>
  <si>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</si>
  <si>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</si>
  <si>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</si>
  <si>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</si>
  <si>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</si>
  <si>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</si>
  <si>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</si>
  <si>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</si>
  <si>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</si>
  <si>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</si>
  <si>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</si>
  <si>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</si>
  <si>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</si>
  <si>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</si>
  <si>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</si>
  <si>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</si>
  <si>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</si>
  <si>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</si>
  <si>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</si>
  <si>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</si>
  <si>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</si>
  <si>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</si>
  <si>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</si>
  <si>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</si>
  <si>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</si>
  <si>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</si>
  <si>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</si>
  <si>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</si>
  <si>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</si>
  <si>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</si>
  <si>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</si>
  <si>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</si>
  <si>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</si>
  <si>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</si>
  <si>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</si>
  <si>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</si>
  <si>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</si>
  <si>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</si>
  <si>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</si>
  <si>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</si>
  <si>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</si>
  <si>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</si>
  <si>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</si>
  <si>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</si>
  <si>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</si>
  <si>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</si>
  <si>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</si>
  <si>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</si>
  <si>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</si>
  <si>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</si>
  <si>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</si>
  <si>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</si>
  <si>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</si>
  <si>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</si>
  <si>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</si>
  <si>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</si>
  <si>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</si>
  <si>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</si>
  <si>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</si>
  <si>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</si>
  <si>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</si>
  <si>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</si>
  <si>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</si>
  <si>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</si>
  <si>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</si>
  <si>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</si>
  <si>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</si>
  <si>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</si>
  <si>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</si>
  <si>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</si>
  <si>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</si>
  <si>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</si>
  <si>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</si>
  <si>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</si>
  <si>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</si>
  <si>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</si>
  <si>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</si>
  <si>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</si>
  <si>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</si>
  <si>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</si>
  <si>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</si>
  <si>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</si>
  <si>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</si>
  <si>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</si>
  <si>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</si>
  <si>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</si>
  <si>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</si>
  <si>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</si>
  <si>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</si>
  <si>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</si>
  <si>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</si>
  <si>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</si>
  <si>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</si>
  <si>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</si>
  <si>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</si>
  <si>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</si>
  <si>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</si>
  <si>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</si>
  <si>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</si>
  <si>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</si>
  <si>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</si>
  <si>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</si>
  <si>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</si>
  <si>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</si>
  <si>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</si>
  <si>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</si>
  <si>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</si>
  <si>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</si>
  <si>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</si>
  <si>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</si>
  <si>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</si>
  <si>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</si>
  <si>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</si>
  <si>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</si>
  <si>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</si>
  <si>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</si>
  <si>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</si>
  <si>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</si>
  <si>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</si>
  <si>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</si>
  <si>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</si>
  <si>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</si>
  <si>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</si>
  <si>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</si>
  <si>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</si>
  <si>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</si>
  <si>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</si>
  <si>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</si>
  <si>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</si>
  <si>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</si>
  <si>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</si>
  <si>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</si>
  <si>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</si>
  <si>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</si>
  <si>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</si>
  <si>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</si>
  <si>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</si>
  <si>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</si>
  <si>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</si>
  <si>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</si>
  <si>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</si>
  <si>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</si>
  <si>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</si>
  <si>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</si>
  <si>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</si>
  <si>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</si>
  <si>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</si>
  <si>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</si>
  <si>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</si>
  <si>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</si>
  <si>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</si>
  <si>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</si>
  <si>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</si>
  <si>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</si>
  <si>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</si>
  <si>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</si>
  <si>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</si>
  <si>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</si>
  <si>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</si>
  <si>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</si>
  <si>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</si>
  <si>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</si>
  <si>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</si>
  <si>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</si>
  <si>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</si>
  <si>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</si>
  <si>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</si>
  <si>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</si>
  <si>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</si>
  <si>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</si>
  <si>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</si>
  <si>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</si>
  <si>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</si>
  <si>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</si>
  <si>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</si>
  <si>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</si>
  <si>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</si>
  <si>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</si>
  <si>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</si>
  <si>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</si>
  <si>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</si>
  <si>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</si>
  <si>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</si>
  <si>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</si>
  <si>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</si>
  <si>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</si>
  <si>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</si>
  <si>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</si>
  <si>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</si>
  <si>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</si>
  <si>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</si>
  <si>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</si>
  <si>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</si>
  <si>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</si>
  <si>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</si>
  <si>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</si>
  <si>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</si>
  <si>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</si>
  <si>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</si>
  <si>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</si>
  <si>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</si>
  <si>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</si>
  <si>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</si>
  <si>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</si>
  <si>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</si>
  <si>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</si>
  <si>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</si>
  <si>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</si>
  <si>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</si>
  <si>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</si>
  <si>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</si>
  <si>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</si>
  <si>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</si>
  <si>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</si>
  <si>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</si>
  <si>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</si>
  <si>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</si>
  <si>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</si>
  <si>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</si>
  <si>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</si>
  <si>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</si>
  <si>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</si>
  <si>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</si>
  <si>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</si>
  <si>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</si>
  <si>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</si>
  <si>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</si>
  <si>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</si>
  <si>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</si>
  <si>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</si>
  <si>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</si>
  <si>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</si>
  <si>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</si>
  <si>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</si>
  <si>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</si>
  <si>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</si>
  <si>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</si>
  <si>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</si>
  <si>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</si>
  <si>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</si>
  <si>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</si>
  <si>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</si>
  <si>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</si>
  <si>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</si>
  <si>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</si>
  <si>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</si>
  <si>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</si>
  <si>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</si>
  <si>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</si>
  <si>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</si>
  <si>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</si>
  <si>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</si>
  <si>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</si>
  <si>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</si>
  <si>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</si>
  <si>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</si>
  <si>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</si>
  <si>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</si>
  <si>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</si>
  <si>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</si>
  <si>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</si>
  <si>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</si>
  <si>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</si>
  <si>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</si>
  <si>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</si>
  <si>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</si>
  <si>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</si>
  <si>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</si>
  <si>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</si>
  <si>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</si>
  <si>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</si>
  <si>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</si>
  <si>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</si>
  <si>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</si>
  <si>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</si>
  <si>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</si>
  <si>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</si>
  <si>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</si>
  <si>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</si>
  <si>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</si>
  <si>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</si>
  <si>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</si>
  <si>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</si>
  <si>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</si>
  <si>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</si>
  <si>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</si>
  <si>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</si>
  <si>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</si>
  <si>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</si>
  <si>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</si>
  <si>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</si>
  <si>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</si>
  <si>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</si>
  <si>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</si>
  <si>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</si>
  <si>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</si>
  <si>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</si>
  <si>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</si>
  <si>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</si>
  <si>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</si>
  <si>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</si>
  <si>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</si>
  <si>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</si>
  <si>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</si>
  <si>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</si>
  <si>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</si>
  <si>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</si>
  <si>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</si>
  <si>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</si>
  <si>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</si>
  <si>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</si>
  <si>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</si>
  <si>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</si>
  <si>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</si>
  <si>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</si>
  <si>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</si>
  <si>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</si>
  <si>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</si>
  <si>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</si>
  <si>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</si>
  <si>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</si>
  <si>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</si>
  <si>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</si>
  <si>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</si>
  <si>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</si>
  <si>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</si>
  <si>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</si>
  <si>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</si>
  <si>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</si>
  <si>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</si>
  <si>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</si>
  <si>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</si>
  <si>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</si>
  <si>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</si>
  <si>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</si>
  <si>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</si>
  <si>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</si>
  <si>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</si>
  <si>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</si>
  <si>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</si>
  <si>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</si>
  <si>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</si>
  <si>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</si>
  <si>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</si>
  <si>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</si>
  <si>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</si>
  <si>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</si>
  <si>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</si>
  <si>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</si>
  <si>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</si>
  <si>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</si>
  <si>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</si>
  <si>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</si>
  <si>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</si>
  <si>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</si>
  <si>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</si>
  <si>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</si>
  <si>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</si>
  <si>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</si>
  <si>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</si>
  <si>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</si>
  <si>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</si>
  <si>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</si>
  <si>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</si>
  <si>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</si>
  <si>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</si>
  <si>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</si>
  <si>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</si>
  <si>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</si>
  <si>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</si>
  <si>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</si>
  <si>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</si>
  <si>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</si>
  <si>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</si>
  <si>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</si>
  <si>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</si>
  <si>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</si>
  <si>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</si>
  <si>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</si>
  <si>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</si>
  <si>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</si>
  <si>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</si>
  <si>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</si>
  <si>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</si>
  <si>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</si>
  <si>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</si>
  <si>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</si>
  <si>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</si>
  <si>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</si>
  <si>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</si>
  <si>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</si>
  <si>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</si>
  <si>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</si>
  <si>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</si>
  <si>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</si>
  <si>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</si>
  <si>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</si>
  <si>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</si>
  <si>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</si>
  <si>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</si>
  <si>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</si>
  <si>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</si>
  <si>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</si>
  <si>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</si>
  <si>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</si>
  <si>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</si>
  <si>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</si>
  <si>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</si>
  <si>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</si>
  <si>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</si>
  <si>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</si>
  <si>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</si>
  <si>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</si>
  <si>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</si>
  <si>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</si>
  <si>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</si>
  <si>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</si>
  <si>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</si>
  <si>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</si>
  <si>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</si>
  <si>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</si>
  <si>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</si>
  <si>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</si>
  <si>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</si>
  <si>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</si>
  <si>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</si>
  <si>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</si>
  <si>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</si>
  <si>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</si>
  <si>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</si>
  <si>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</si>
  <si>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</si>
  <si>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</si>
  <si>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</si>
  <si>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</si>
  <si>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</si>
  <si>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</si>
  <si>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</si>
  <si>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</si>
  <si>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</si>
  <si>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</si>
  <si>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</si>
  <si>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</si>
  <si>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</si>
  <si>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</si>
  <si>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</si>
  <si>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</si>
  <si>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</si>
  <si>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</si>
  <si>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</si>
  <si>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</si>
  <si>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</si>
  <si>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</si>
  <si>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</si>
  <si>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</si>
  <si>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</si>
  <si>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</si>
  <si>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</si>
  <si>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</si>
  <si>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</si>
  <si>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</si>
  <si>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</si>
  <si>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</si>
  <si>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</si>
  <si>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</si>
  <si>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</si>
  <si>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</si>
  <si>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</si>
  <si>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</si>
  <si>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</si>
  <si>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</si>
  <si>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</si>
  <si>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</si>
  <si>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</si>
  <si>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</si>
  <si>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</si>
  <si>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</si>
  <si>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</si>
  <si>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</si>
  <si>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</si>
  <si>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</si>
  <si>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</si>
  <si>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</si>
  <si>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</si>
  <si>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</si>
  <si>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</si>
  <si>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</si>
  <si>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</si>
  <si>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</si>
  <si>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</si>
  <si>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</si>
  <si>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</si>
  <si>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</si>
  <si>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</si>
  <si>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</si>
  <si>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</si>
  <si>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</si>
  <si>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</si>
  <si>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</si>
  <si>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</si>
  <si>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</si>
  <si>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</si>
  <si>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</si>
  <si>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</si>
  <si>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</si>
  <si>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</si>
  <si>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</si>
  <si>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</si>
  <si>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</si>
  <si>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</si>
  <si>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</si>
  <si>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</si>
  <si>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</si>
  <si>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</si>
  <si>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</si>
  <si>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</si>
  <si>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</si>
  <si>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</si>
  <si>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</si>
  <si>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</si>
  <si>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</si>
  <si>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</si>
  <si>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</si>
  <si>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</si>
  <si>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</si>
  <si>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</si>
  <si>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</si>
  <si>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</si>
  <si>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</si>
  <si>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</si>
  <si>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</si>
  <si>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</si>
  <si>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</si>
  <si>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</si>
  <si>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</si>
  <si>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</si>
  <si>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</si>
  <si>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</si>
  <si>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</si>
  <si>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</si>
  <si>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</si>
  <si>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</si>
  <si>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</si>
  <si>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</si>
  <si>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</si>
  <si>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</si>
  <si>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</si>
  <si>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</si>
  <si>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</si>
  <si>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</si>
  <si>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</si>
  <si>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</si>
  <si>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</si>
  <si>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</si>
  <si>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</si>
  <si>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</si>
  <si>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</si>
  <si>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</si>
  <si>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</si>
  <si>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</si>
  <si>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</si>
  <si>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</si>
  <si>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</si>
  <si>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</si>
  <si>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</si>
  <si>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</si>
  <si>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</si>
  <si>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</si>
  <si>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</si>
  <si>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</si>
  <si>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</si>
  <si>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</si>
  <si>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</si>
  <si>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</si>
  <si>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</si>
  <si>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</si>
  <si>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</si>
  <si>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</si>
  <si>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</si>
  <si>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</si>
  <si>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</si>
  <si>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</si>
  <si>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</si>
  <si>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</si>
  <si>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</si>
  <si>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</si>
  <si>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</si>
  <si>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</si>
  <si>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</si>
  <si>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</si>
  <si>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</si>
  <si>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</si>
  <si>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</si>
  <si>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</si>
  <si>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</si>
  <si>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</si>
  <si>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</si>
  <si>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</si>
  <si>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</si>
  <si>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</si>
  <si>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</si>
  <si>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</si>
  <si>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</si>
  <si>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</si>
  <si>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</si>
  <si>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</si>
  <si>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</si>
  <si>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</si>
  <si>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</si>
  <si>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</si>
  <si>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</si>
  <si>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</si>
  <si>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</si>
  <si>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</si>
  <si>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</si>
  <si>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</si>
  <si>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</si>
  <si>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</si>
  <si>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</si>
  <si>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</si>
  <si>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</si>
  <si>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</si>
  <si>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</si>
  <si>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</si>
  <si>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</si>
  <si>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</si>
  <si>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</si>
  <si>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</si>
  <si>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</si>
  <si>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</si>
  <si>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</si>
  <si>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</si>
  <si>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</si>
  <si>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</si>
  <si>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</si>
  <si>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</si>
  <si>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</si>
  <si>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</si>
  <si>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</si>
  <si>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</si>
  <si>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</si>
  <si>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</si>
  <si>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</si>
  <si>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</si>
  <si>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</si>
  <si>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</si>
  <si>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</si>
  <si>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</si>
  <si>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</si>
  <si>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</si>
  <si>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</si>
  <si>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</si>
  <si>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</si>
  <si>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</si>
  <si>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</si>
  <si>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</si>
  <si>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</si>
  <si>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</si>
  <si>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</si>
  <si>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</si>
  <si>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</si>
  <si>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</si>
  <si>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</si>
  <si>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</si>
  <si>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</si>
  <si>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</si>
  <si>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</si>
  <si>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</si>
  <si>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</si>
  <si>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</si>
  <si>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</si>
  <si>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</si>
  <si>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</si>
  <si>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</si>
  <si>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</si>
  <si>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</si>
  <si>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</si>
  <si>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</si>
  <si>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</si>
  <si>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</si>
  <si>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</si>
  <si>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</si>
  <si>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</si>
  <si>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</si>
  <si>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</si>
  <si>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</si>
  <si>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</si>
  <si>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</si>
  <si>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</si>
  <si>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</si>
  <si>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</si>
  <si>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</si>
  <si>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</si>
  <si>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</si>
  <si>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</si>
  <si>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</si>
  <si>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</si>
  <si>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</si>
  <si>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</si>
  <si>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</si>
  <si>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</si>
  <si>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</si>
  <si>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</si>
  <si>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</si>
  <si>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</si>
  <si>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</si>
  <si>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</si>
  <si>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</si>
  <si>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</si>
  <si>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</si>
  <si>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</si>
  <si>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</si>
  <si>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</si>
  <si>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</si>
  <si>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</si>
  <si>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</si>
  <si>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</si>
  <si>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</si>
  <si>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</si>
  <si>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</si>
  <si>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</si>
  <si>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</si>
  <si>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</si>
  <si>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</si>
  <si>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</si>
  <si>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</si>
  <si>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</si>
  <si>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</si>
  <si>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</si>
  <si>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</si>
  <si>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</si>
  <si>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</si>
  <si>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</si>
  <si>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</si>
  <si>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</si>
  <si>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</si>
  <si>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</si>
  <si>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</si>
  <si>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</si>
  <si>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</si>
  <si>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</si>
  <si>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</si>
  <si>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</si>
  <si>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</si>
  <si>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</si>
  <si>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</si>
  <si>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</si>
  <si>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</si>
  <si>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</si>
  <si>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</si>
  <si>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</si>
  <si>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</si>
  <si>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</si>
  <si>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</si>
  <si>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</si>
  <si>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</si>
  <si>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</si>
  <si>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</si>
  <si>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</si>
  <si>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</si>
  <si>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</si>
  <si>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</si>
  <si>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</si>
  <si>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</si>
  <si>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</si>
  <si>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</si>
  <si>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</si>
  <si>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</si>
  <si>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</si>
  <si>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</si>
  <si>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</si>
  <si>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</si>
  <si>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</si>
  <si>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</si>
  <si>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</si>
  <si>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</si>
  <si>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</si>
  <si>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</si>
  <si>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</si>
  <si>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</si>
  <si>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</si>
  <si>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</si>
  <si>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</si>
  <si>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</si>
  <si>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</si>
  <si>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</si>
  <si>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</si>
  <si>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</si>
  <si>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</si>
  <si>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</si>
  <si>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</si>
  <si>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</si>
  <si>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</si>
  <si>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</si>
  <si>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</si>
  <si>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</si>
  <si>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</si>
  <si>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</si>
  <si>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</si>
  <si>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</si>
  <si>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</si>
  <si>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</si>
  <si>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</si>
  <si>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</si>
  <si>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</si>
  <si>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</si>
  <si>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</si>
  <si>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</si>
  <si>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</si>
  <si>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</si>
  <si>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</si>
  <si>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</si>
  <si>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</si>
  <si>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</si>
  <si>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</si>
  <si>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</si>
  <si>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</si>
  <si>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</si>
  <si>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</si>
  <si>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</si>
  <si>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</si>
  <si>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</si>
  <si>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</si>
  <si>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</si>
  <si>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</si>
  <si>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</si>
  <si>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</si>
  <si>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</si>
  <si>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</si>
  <si>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</si>
  <si>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</si>
  <si>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</si>
  <si>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</si>
  <si>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</si>
  <si>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</si>
  <si>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</si>
  <si>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</si>
  <si>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</si>
  <si>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</si>
  <si>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</si>
  <si>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</si>
  <si>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</si>
  <si>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</si>
  <si>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</si>
  <si>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</si>
  <si>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</si>
  <si>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</si>
  <si>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</si>
  <si>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</si>
  <si>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</si>
  <si>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</si>
  <si>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</si>
  <si>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</si>
  <si>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</si>
  <si>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</si>
  <si>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</si>
  <si>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</si>
  <si>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</si>
  <si>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</si>
  <si>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</si>
  <si>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</si>
  <si>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</si>
  <si>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</si>
  <si>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</si>
  <si>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</si>
  <si>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</si>
  <si>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</si>
  <si>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</si>
  <si>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</si>
  <si>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</si>
  <si>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</si>
  <si>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</si>
  <si>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</si>
  <si>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</si>
  <si>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</si>
  <si>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</si>
  <si>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</si>
  <si>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</si>
  <si>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</si>
  <si>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</si>
  <si>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</si>
  <si>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</si>
  <si>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</si>
  <si>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</si>
  <si>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</si>
  <si>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</si>
  <si>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</si>
  <si>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</si>
  <si>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</si>
  <si>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</si>
  <si>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</si>
  <si>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</si>
  <si>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</si>
  <si>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</si>
  <si>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</si>
  <si>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</si>
  <si>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</si>
  <si>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</si>
  <si>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</si>
  <si>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</si>
  <si>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</si>
  <si>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</si>
  <si>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</si>
  <si>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</si>
  <si>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</si>
  <si>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</si>
  <si>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</si>
  <si>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</si>
  <si>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</si>
  <si>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</si>
  <si>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</si>
  <si>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</si>
  <si>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</si>
  <si>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</si>
  <si>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</si>
  <si>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</si>
  <si>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</si>
  <si>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</si>
  <si>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</si>
  <si>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</si>
  <si>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</si>
  <si>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</si>
  <si>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</si>
  <si>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</si>
  <si>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</si>
  <si>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</si>
  <si>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</si>
  <si>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</si>
  <si>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</si>
  <si>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</si>
  <si>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</si>
  <si>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</si>
  <si>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</si>
  <si>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</si>
  <si>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</si>
  <si>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</si>
  <si>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</si>
  <si>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</si>
  <si>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</si>
  <si>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</si>
  <si>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</si>
  <si>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</si>
  <si>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</si>
  <si>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</si>
  <si>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</si>
  <si>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</si>
  <si>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</si>
  <si>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</si>
  <si>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</si>
  <si>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</si>
  <si>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</si>
  <si>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</si>
  <si>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</si>
  <si>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</si>
  <si>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</si>
  <si>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</si>
  <si>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</si>
  <si>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</si>
  <si>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</si>
  <si>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</si>
  <si>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</si>
  <si>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</si>
  <si>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</si>
  <si>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</si>
  <si>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</si>
  <si>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</si>
  <si>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</si>
  <si>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</si>
  <si>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</si>
  <si>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</si>
  <si>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</si>
  <si>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</si>
  <si>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</si>
  <si>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</si>
  <si>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</si>
  <si>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</si>
  <si>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</si>
  <si>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</si>
  <si>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</si>
  <si>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</si>
  <si>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</si>
  <si>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</si>
  <si>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</si>
  <si>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</si>
  <si>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</si>
  <si>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</si>
  <si>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</si>
  <si>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</si>
  <si>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</si>
  <si>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</si>
  <si>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</si>
  <si>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</si>
  <si>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</si>
  <si>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</si>
  <si>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</si>
  <si>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</si>
  <si>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</si>
  <si>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</si>
  <si>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</si>
  <si>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</si>
  <si>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</si>
  <si>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</si>
  <si>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</si>
  <si>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</si>
  <si>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</si>
  <si>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</si>
  <si>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</si>
  <si>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</si>
  <si>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</si>
  <si>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</si>
  <si>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</si>
  <si>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</si>
  <si>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</si>
  <si>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</si>
  <si>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</si>
  <si>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</si>
  <si>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</si>
  <si>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</si>
  <si>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</si>
  <si>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</si>
  <si>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</si>
  <si>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</si>
  <si>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</si>
  <si>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</si>
  <si>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</si>
  <si>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</si>
  <si>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</si>
  <si>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</si>
  <si>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</si>
  <si>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</si>
  <si>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</si>
  <si>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</si>
  <si>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</si>
  <si>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</si>
  <si>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</si>
  <si>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</si>
  <si>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</si>
  <si>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</si>
  <si>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</si>
  <si>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</si>
  <si>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</si>
  <si>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</si>
  <si>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</si>
  <si>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</si>
  <si>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</si>
  <si>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</si>
  <si>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</si>
  <si>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</si>
  <si>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</si>
  <si>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</si>
  <si>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</si>
  <si>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</si>
  <si>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</si>
  <si>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</si>
  <si>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</si>
  <si>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</si>
  <si>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</si>
  <si>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</si>
  <si>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</si>
  <si>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</si>
  <si>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</si>
  <si>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</si>
  <si>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</si>
  <si>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</si>
  <si>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</si>
  <si>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</si>
  <si>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</si>
  <si>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</si>
  <si>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</si>
  <si>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</si>
  <si>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</si>
  <si>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</si>
  <si>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</si>
  <si>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</si>
  <si>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</si>
  <si>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</si>
  <si>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</si>
  <si>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</si>
  <si>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</si>
  <si>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</si>
  <si>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</si>
  <si>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</si>
  <si>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</si>
  <si>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</si>
  <si>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</si>
  <si>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</si>
  <si>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</si>
  <si>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</si>
  <si>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</si>
  <si>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</si>
  <si>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</si>
  <si>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</si>
  <si>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</si>
  <si>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</si>
  <si>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</si>
  <si>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</si>
  <si>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</si>
  <si>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</si>
  <si>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</si>
  <si>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</si>
  <si>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</si>
  <si>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</si>
  <si>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</si>
  <si>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</si>
  <si>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</si>
  <si>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</si>
  <si>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</si>
  <si>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</si>
  <si>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</si>
  <si>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</si>
  <si>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</si>
  <si>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</si>
  <si>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</si>
  <si>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</si>
  <si>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</si>
  <si>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</si>
  <si>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</si>
  <si>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</si>
  <si>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</si>
  <si>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</si>
  <si>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</si>
  <si>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</si>
  <si>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</si>
  <si>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</si>
  <si>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</si>
  <si>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</si>
  <si>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</si>
  <si>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</si>
  <si>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</si>
  <si>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</si>
  <si>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</si>
  <si>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</si>
  <si>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</si>
  <si>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</si>
  <si>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</si>
  <si>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</si>
  <si>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</si>
  <si>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</si>
  <si>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</si>
  <si>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</si>
  <si>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</si>
  <si>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</si>
  <si>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</si>
  <si>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</si>
  <si>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</si>
  <si>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</si>
  <si>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</si>
  <si>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</si>
  <si>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</si>
  <si>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</si>
  <si>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</si>
  <si>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</si>
  <si>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</si>
  <si>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</si>
  <si>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</si>
  <si>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</si>
  <si>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</si>
  <si>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</si>
  <si>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</si>
  <si>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</si>
  <si>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</si>
  <si>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</si>
  <si>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</si>
  <si>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</si>
  <si>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</si>
  <si>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</si>
  <si>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</si>
  <si>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</si>
  <si>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</si>
  <si>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</si>
  <si>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</si>
  <si>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</si>
  <si>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</si>
  <si>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</si>
  <si>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</si>
  <si>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</si>
  <si>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</si>
  <si>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</si>
  <si>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</si>
  <si>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</si>
  <si>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</si>
  <si>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</si>
  <si>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</si>
  <si>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</si>
  <si>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</si>
  <si>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</si>
  <si>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</si>
  <si>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</si>
  <si>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</si>
  <si>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</si>
  <si>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</si>
  <si>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</si>
  <si>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</si>
  <si>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</si>
  <si>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</si>
  <si>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</si>
  <si>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</si>
  <si>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</si>
  <si>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</si>
  <si>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</si>
  <si>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</si>
  <si>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</si>
  <si>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</si>
  <si>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</si>
  <si>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</si>
  <si>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</si>
  <si>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</si>
  <si>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</si>
  <si>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</si>
  <si>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</si>
  <si>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</si>
  <si>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</si>
  <si>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</si>
  <si>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</si>
  <si>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</si>
  <si>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</si>
  <si>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</si>
  <si>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</si>
  <si>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</si>
  <si>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</si>
  <si>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</si>
  <si>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</si>
  <si>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</si>
  <si>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</si>
  <si>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</si>
  <si>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</si>
  <si>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</si>
  <si>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</si>
  <si>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</si>
  <si>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</si>
  <si>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</si>
  <si>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</si>
  <si>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</si>
  <si>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</si>
  <si>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</si>
  <si>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</si>
  <si>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</si>
  <si>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</si>
  <si>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</si>
  <si>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</si>
  <si>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</si>
  <si>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</si>
  <si>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</si>
  <si>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</si>
  <si>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</si>
  <si>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</si>
  <si>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</si>
  <si>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</si>
  <si>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</si>
  <si>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</si>
  <si>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</si>
  <si>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</si>
  <si>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</si>
  <si>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</si>
  <si>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</si>
  <si>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</si>
  <si>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</si>
  <si>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</si>
  <si>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</si>
  <si>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</si>
  <si>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</si>
  <si>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</si>
  <si>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</si>
  <si>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</si>
  <si>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</si>
  <si>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</si>
  <si>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</si>
  <si>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</si>
  <si>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</si>
  <si>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</si>
  <si>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</si>
  <si>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</si>
  <si>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</si>
  <si>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</si>
  <si>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</si>
  <si>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</si>
  <si>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</si>
  <si>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</si>
  <si>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</si>
  <si>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</si>
  <si>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</si>
  <si>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</si>
  <si>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</si>
  <si>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</si>
  <si>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</si>
  <si>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</si>
  <si>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</si>
  <si>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</si>
  <si>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</si>
  <si>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</si>
  <si>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</si>
  <si>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</si>
  <si>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</si>
  <si>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</si>
  <si>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</si>
  <si>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</si>
  <si>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</si>
  <si>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</si>
  <si>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</si>
  <si>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</si>
  <si>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</si>
  <si>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</si>
  <si>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</si>
  <si>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</si>
  <si>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</si>
  <si>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</si>
  <si>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</si>
  <si>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</si>
  <si>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</si>
  <si>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</si>
  <si>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</si>
  <si>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</si>
  <si>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</si>
  <si>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</si>
  <si>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</si>
  <si>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</si>
  <si>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</si>
  <si>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</si>
  <si>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</si>
  <si>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</si>
  <si>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</si>
  <si>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</si>
  <si>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</si>
  <si>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</si>
  <si>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</si>
  <si>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</si>
  <si>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</si>
  <si>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</si>
  <si>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</si>
  <si>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</si>
  <si>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</si>
  <si>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</si>
  <si>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</si>
  <si>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</si>
  <si>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</si>
  <si>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</si>
  <si>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</si>
  <si>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</si>
  <si>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</si>
  <si>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</si>
  <si>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</si>
  <si>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</si>
  <si>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</si>
  <si>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</si>
  <si>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</si>
  <si>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</si>
  <si>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</si>
  <si>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</si>
  <si>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</si>
  <si>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</si>
  <si>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</si>
  <si>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</si>
  <si>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</si>
  <si>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</si>
  <si>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</si>
  <si>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</si>
  <si>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</si>
  <si>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</si>
  <si>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</si>
  <si>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</si>
  <si>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</si>
  <si>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</si>
  <si>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</si>
  <si>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</si>
  <si>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</si>
  <si>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</si>
  <si>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</si>
  <si>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</si>
  <si>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</si>
  <si>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</si>
  <si>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</si>
  <si>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</si>
  <si>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</si>
  <si>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</si>
  <si>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</si>
  <si>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</si>
  <si>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</si>
  <si>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</si>
  <si>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</si>
  <si>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</si>
  <si>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</si>
  <si>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</si>
  <si>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</si>
  <si>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</si>
  <si>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</si>
  <si>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</si>
  <si>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</si>
  <si>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</si>
  <si>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</si>
  <si>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</si>
  <si>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</si>
  <si>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</si>
  <si>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</si>
  <si>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</si>
  <si>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</si>
  <si>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</si>
  <si>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</si>
  <si>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</si>
  <si>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</si>
  <si>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</si>
  <si>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</si>
  <si>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</si>
  <si>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</si>
  <si>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</si>
  <si>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</si>
  <si>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</si>
  <si>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</si>
  <si>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</si>
  <si>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</si>
  <si>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</si>
  <si>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</si>
  <si>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</si>
  <si>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</si>
  <si>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</si>
  <si>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</si>
  <si>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</si>
  <si>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</si>
  <si>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</si>
  <si>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</si>
  <si>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</si>
  <si>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</si>
  <si>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</si>
  <si>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</si>
  <si>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</si>
  <si>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</si>
  <si>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</si>
  <si>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</si>
  <si>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</si>
  <si>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</si>
  <si>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</si>
  <si>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</si>
  <si>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</si>
  <si>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</si>
  <si>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</si>
  <si>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</si>
  <si>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</si>
  <si>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</si>
  <si>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</si>
  <si>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</si>
  <si>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</si>
  <si>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</si>
  <si>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</si>
  <si>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</si>
  <si>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</si>
  <si>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</si>
  <si>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</si>
  <si>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</si>
  <si>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</si>
  <si>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</si>
  <si>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</si>
  <si>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</si>
  <si>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</si>
  <si>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</si>
  <si>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</si>
  <si>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</si>
  <si>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</si>
  <si>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</si>
  <si>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</si>
  <si>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</si>
  <si>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</si>
  <si>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</si>
  <si>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</si>
  <si>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</si>
  <si>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</si>
  <si>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</si>
  <si>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</si>
  <si>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</si>
  <si>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</si>
  <si>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</si>
  <si>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</si>
  <si>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</si>
  <si>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</si>
  <si>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</si>
  <si>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</si>
  <si>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</si>
  <si>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</si>
  <si>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</si>
  <si>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</si>
  <si>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</si>
  <si>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</si>
  <si>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</si>
  <si>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</si>
  <si>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</si>
  <si>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</si>
  <si>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</si>
  <si>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</si>
  <si>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</si>
  <si>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</si>
  <si>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</si>
  <si>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</si>
  <si>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</si>
  <si>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</si>
  <si>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</si>
  <si>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</si>
  <si>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</si>
  <si>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</si>
  <si>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</si>
  <si>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</si>
  <si>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</si>
  <si>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</si>
  <si>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</si>
  <si>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</si>
  <si>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</si>
  <si>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</si>
  <si>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</si>
  <si>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</si>
  <si>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</si>
  <si>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</si>
  <si>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</si>
  <si>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</si>
  <si>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</si>
  <si>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</si>
  <si>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</si>
  <si>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</si>
  <si>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</si>
  <si>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</si>
  <si>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</si>
  <si>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</si>
  <si>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</si>
  <si>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</si>
  <si>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</si>
  <si>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</si>
  <si>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</si>
  <si>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</si>
  <si>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</si>
  <si>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</si>
  <si>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</si>
  <si>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</si>
  <si>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</si>
  <si>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</si>
  <si>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</si>
  <si>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</si>
  <si>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</si>
  <si>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</si>
  <si>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</si>
  <si>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</si>
  <si>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</si>
  <si>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</si>
  <si>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</si>
  <si>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</si>
  <si>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</si>
  <si>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</si>
  <si>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</si>
  <si>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</si>
  <si>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</si>
  <si>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</si>
  <si>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</si>
  <si>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</si>
  <si>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</si>
  <si>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</si>
  <si>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</si>
  <si>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</si>
  <si>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</si>
  <si>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</si>
  <si>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</si>
  <si>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</si>
  <si>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</si>
  <si>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</si>
  <si>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</si>
  <si>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</si>
  <si>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</si>
  <si>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</si>
  <si>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</si>
  <si>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</si>
  <si>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</si>
  <si>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</si>
  <si>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</si>
  <si>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</si>
  <si>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</si>
  <si>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</si>
  <si>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</si>
  <si>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</si>
  <si>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</si>
  <si>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</si>
  <si>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</si>
  <si>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</si>
  <si>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</si>
  <si>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</si>
  <si>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</si>
  <si>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</si>
  <si>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</si>
  <si>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</si>
  <si>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</si>
  <si>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</si>
  <si>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</si>
  <si>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</si>
  <si>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</si>
  <si>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</si>
  <si>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</si>
  <si>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</si>
  <si>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</si>
  <si>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</si>
  <si>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</si>
  <si>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</si>
  <si>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</si>
  <si>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</si>
  <si>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</si>
  <si>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</si>
  <si>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</si>
  <si>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</si>
  <si>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</si>
  <si>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</si>
  <si>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</si>
  <si>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</si>
  <si>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</si>
  <si>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</si>
  <si>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</si>
  <si>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</si>
  <si>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</si>
  <si>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</si>
  <si>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</si>
  <si>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</si>
  <si>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</si>
  <si>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</si>
  <si>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</si>
  <si>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</si>
  <si>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</si>
  <si>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</si>
  <si>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</si>
  <si>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</si>
  <si>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</si>
  <si>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</si>
  <si>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</si>
  <si>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</si>
  <si>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</si>
  <si>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</si>
  <si>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</si>
  <si>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</si>
  <si>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</si>
  <si>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</si>
  <si>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</si>
  <si>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</si>
  <si>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</si>
  <si>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</si>
  <si>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</si>
  <si>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</si>
  <si>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</si>
  <si>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</si>
  <si>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</si>
  <si>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</si>
  <si>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</si>
  <si>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</si>
  <si>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</si>
  <si>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</si>
  <si>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</si>
  <si>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</si>
  <si>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</si>
  <si>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</si>
  <si>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</si>
  <si>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</si>
  <si>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</si>
  <si>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</si>
  <si>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</si>
  <si>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</si>
  <si>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</si>
  <si>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</si>
  <si>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</si>
  <si>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</si>
  <si>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</si>
  <si>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</si>
  <si>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</si>
  <si>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</si>
  <si>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</si>
  <si>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</si>
  <si>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</si>
  <si>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</si>
  <si>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</si>
  <si>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</si>
  <si>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</si>
  <si>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</si>
  <si>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</si>
  <si>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</si>
  <si>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</si>
  <si>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</si>
  <si>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</si>
  <si>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</si>
  <si>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</si>
  <si>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</si>
  <si>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</si>
  <si>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</si>
  <si>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</si>
  <si>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</si>
  <si>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</si>
  <si>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</si>
  <si>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</si>
  <si>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</si>
  <si>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</si>
  <si>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</si>
  <si>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</si>
  <si>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</si>
  <si>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</si>
  <si>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</si>
  <si>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</si>
  <si>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</si>
  <si>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</si>
  <si>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</si>
  <si>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</si>
  <si>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</si>
  <si>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</si>
  <si>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</si>
  <si>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</si>
  <si>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</si>
  <si>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</si>
  <si>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</si>
  <si>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</si>
  <si>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</si>
  <si>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</si>
  <si>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</si>
  <si>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</si>
  <si>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</si>
  <si>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</si>
  <si>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</si>
  <si>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</si>
  <si>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</si>
  <si>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</si>
  <si>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</si>
  <si>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</si>
  <si>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</si>
  <si>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</si>
  <si>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</si>
  <si>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</si>
  <si>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</si>
  <si>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</si>
  <si>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</si>
  <si>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</si>
  <si>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</si>
  <si>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</si>
  <si>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</si>
  <si>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</si>
  <si>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</si>
  <si>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</si>
  <si>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</si>
  <si>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</si>
  <si>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</si>
  <si>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</si>
  <si>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</si>
  <si>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</si>
  <si>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</si>
  <si>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</si>
  <si>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</si>
  <si>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</si>
  <si>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</si>
  <si>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</si>
  <si>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</si>
  <si>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</si>
  <si>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</si>
  <si>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</si>
  <si>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</si>
  <si>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</si>
  <si>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</si>
  <si>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</si>
  <si>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</si>
  <si>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</si>
  <si>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</si>
  <si>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</si>
  <si>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</si>
  <si>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</si>
  <si>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</si>
  <si>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</si>
  <si>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</si>
  <si>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</si>
  <si>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</si>
  <si>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</si>
  <si>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</si>
  <si>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</si>
  <si>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</si>
  <si>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</si>
  <si>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</si>
  <si>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</si>
  <si>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</si>
  <si>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</si>
  <si>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</si>
  <si>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</si>
  <si>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</si>
  <si>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</si>
  <si>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</si>
  <si>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</si>
  <si>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</si>
  <si>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</si>
  <si>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</si>
  <si>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</si>
  <si>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</si>
  <si>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</si>
  <si>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</si>
  <si>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</si>
  <si>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</si>
  <si>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</si>
  <si>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</si>
  <si>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</si>
  <si>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</si>
  <si>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</si>
  <si>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</si>
  <si>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</si>
  <si>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</si>
  <si>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</si>
  <si>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</si>
  <si>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</si>
  <si>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</si>
  <si>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</si>
  <si>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</si>
  <si>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</si>
  <si>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</si>
  <si>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</si>
  <si>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</si>
  <si>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</si>
  <si>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</si>
  <si>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</si>
  <si>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</si>
  <si>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</si>
  <si>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</si>
  <si>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</si>
  <si>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</si>
  <si>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</si>
  <si>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</si>
  <si>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</si>
  <si>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</si>
  <si>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</si>
  <si>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</si>
  <si>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</si>
  <si>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</si>
  <si>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</si>
  <si>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</si>
  <si>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</si>
  <si>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</si>
  <si>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</si>
  <si>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</si>
  <si>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</si>
  <si>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</si>
  <si>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</si>
  <si>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</si>
  <si>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</si>
  <si>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</si>
  <si>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</si>
  <si>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</si>
  <si>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</si>
  <si>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</si>
  <si>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</si>
  <si>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</si>
  <si>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</si>
  <si>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</si>
  <si>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</si>
  <si>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</si>
  <si>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</si>
  <si>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</si>
  <si>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</si>
  <si>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</si>
  <si>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</si>
  <si>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</si>
  <si>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</si>
  <si>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</si>
  <si>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</si>
  <si>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</si>
  <si>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</si>
  <si>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</si>
  <si>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</si>
  <si>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</si>
  <si>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</si>
  <si>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</si>
  <si>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</si>
  <si>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</si>
  <si>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</si>
  <si>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</si>
  <si>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</si>
  <si>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</si>
  <si>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</si>
  <si>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</si>
  <si>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</si>
  <si>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</si>
  <si>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</si>
  <si>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</si>
  <si>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</si>
  <si>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</si>
  <si>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</si>
  <si>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</si>
  <si>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</si>
  <si>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</si>
  <si>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</si>
  <si>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</si>
  <si>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</si>
  <si>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</si>
  <si>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</si>
  <si>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</si>
  <si>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</si>
  <si>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</si>
  <si>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</si>
  <si>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</si>
  <si>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</si>
  <si>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</si>
  <si>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</si>
  <si>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</si>
  <si>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</si>
  <si>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</si>
  <si>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</si>
  <si>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</si>
  <si>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</si>
  <si>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</si>
  <si>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</si>
  <si>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</si>
  <si>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</si>
  <si>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</si>
  <si>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</si>
  <si>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</si>
  <si>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</si>
  <si>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</si>
  <si>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</si>
  <si>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</si>
  <si>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</si>
  <si>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</si>
  <si>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</si>
  <si>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</si>
  <si>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</si>
  <si>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</si>
  <si>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</si>
  <si>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</si>
  <si>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</si>
  <si>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</si>
  <si>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</si>
  <si>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</si>
  <si>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</si>
  <si>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</si>
  <si>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</si>
  <si>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</si>
  <si>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</si>
  <si>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</si>
  <si>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</si>
  <si>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</si>
  <si>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</si>
  <si>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</si>
  <si>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</si>
  <si>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</si>
  <si>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</si>
  <si>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</si>
  <si>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</si>
  <si>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</si>
  <si>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</si>
  <si>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</si>
  <si>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</si>
  <si>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</si>
  <si>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</si>
  <si>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</si>
  <si>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</si>
  <si>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</si>
  <si>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</si>
  <si>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</si>
  <si>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</si>
  <si>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</si>
  <si>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</si>
  <si>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</si>
  <si>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</si>
  <si>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</si>
  <si>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</si>
  <si>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</si>
  <si>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</si>
  <si>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</si>
  <si>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</si>
  <si>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</si>
  <si>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</si>
  <si>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</si>
  <si>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</si>
  <si>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</si>
  <si>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</si>
  <si>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</si>
  <si>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</si>
  <si>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</si>
  <si>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</si>
  <si>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</si>
  <si>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</si>
  <si>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</si>
  <si>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</si>
  <si>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</si>
  <si>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</si>
  <si>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</si>
  <si>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</si>
  <si>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</si>
  <si>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</si>
  <si>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</si>
  <si>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</si>
  <si>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</si>
  <si>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</si>
  <si>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</si>
  <si>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</si>
  <si>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</si>
  <si>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</si>
  <si>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</si>
  <si>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</si>
  <si>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</si>
  <si>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</si>
  <si>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</si>
  <si>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</si>
  <si>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</si>
  <si>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</si>
  <si>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</si>
  <si>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</si>
  <si>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</si>
  <si>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</si>
  <si>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</si>
  <si>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</si>
  <si>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</si>
  <si>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</si>
  <si>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</si>
  <si>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</si>
  <si>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</si>
  <si>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</si>
  <si>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</si>
  <si>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</si>
  <si>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</si>
  <si>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</si>
  <si>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</si>
  <si>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</si>
  <si>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</si>
  <si>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</si>
  <si>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</si>
  <si>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</si>
  <si>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</si>
  <si>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</si>
  <si>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</si>
  <si>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</si>
  <si>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</si>
  <si>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</si>
  <si>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</si>
  <si>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</si>
  <si>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</si>
  <si>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</si>
  <si>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</si>
  <si>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</si>
  <si>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</si>
  <si>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</si>
  <si>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</si>
  <si>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</si>
  <si>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</si>
  <si>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</si>
  <si>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</si>
  <si>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</si>
  <si>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</si>
  <si>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</si>
  <si>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</si>
  <si>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</si>
  <si>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</si>
  <si>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</si>
  <si>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</si>
  <si>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</si>
  <si>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</si>
  <si>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</si>
  <si>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</si>
  <si>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</si>
  <si>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</si>
  <si>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</si>
  <si>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</si>
  <si>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</si>
  <si>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</si>
  <si>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</si>
  <si>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</si>
  <si>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</si>
  <si>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</si>
  <si>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</si>
  <si>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</si>
  <si>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</si>
  <si>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</si>
  <si>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</si>
  <si>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</si>
  <si>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</si>
  <si>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</si>
  <si>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</si>
  <si>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</si>
  <si>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</si>
  <si>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</si>
  <si>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</si>
  <si>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</si>
  <si>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</si>
  <si>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</si>
  <si>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</si>
  <si>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</si>
  <si>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</si>
  <si>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</si>
  <si>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</si>
  <si>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</si>
  <si>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</si>
  <si>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</si>
  <si>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</si>
  <si>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</si>
  <si>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</si>
  <si>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</si>
  <si>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</si>
  <si>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</si>
  <si>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</si>
  <si>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</si>
  <si>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</si>
  <si>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</si>
  <si>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</si>
  <si>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</si>
  <si>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</si>
  <si>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</si>
  <si>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</si>
  <si>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</si>
  <si>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</si>
  <si>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</si>
  <si>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</si>
  <si>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</si>
  <si>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</si>
  <si>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</si>
  <si>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</si>
  <si>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</si>
  <si>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</si>
  <si>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</si>
  <si>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</si>
  <si>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</si>
  <si>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</si>
  <si>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</si>
  <si>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</si>
  <si>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</si>
  <si>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</si>
  <si>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</si>
  <si>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</si>
  <si>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</si>
  <si>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</si>
  <si>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</si>
  <si>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</si>
  <si>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</si>
  <si>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</si>
  <si>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</si>
  <si>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</si>
  <si>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</si>
  <si>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</si>
  <si>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</si>
  <si>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</si>
  <si>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</si>
  <si>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</si>
  <si>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</si>
  <si>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</si>
  <si>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</si>
  <si>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</si>
  <si>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</si>
  <si>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</si>
  <si>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</si>
  <si>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</si>
  <si>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</si>
  <si>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</si>
  <si>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</si>
  <si>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</si>
  <si>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</si>
  <si>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</si>
  <si>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</si>
  <si>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</si>
  <si>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</si>
  <si>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</si>
  <si>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</si>
  <si>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</si>
  <si>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</si>
  <si>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</si>
  <si>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</si>
  <si>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</si>
  <si>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</si>
  <si>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</si>
  <si>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</si>
  <si>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</si>
  <si>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</si>
  <si>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</si>
  <si>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</si>
  <si>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</si>
  <si>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</si>
  <si>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</si>
  <si>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</si>
  <si>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</si>
  <si>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</si>
  <si>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</si>
  <si>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</si>
  <si>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</si>
  <si>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</si>
  <si>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</si>
  <si>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</si>
  <si>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</si>
  <si>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</si>
  <si>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</si>
  <si>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</si>
  <si>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</si>
  <si>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</si>
  <si>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</si>
  <si>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</si>
  <si>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</si>
  <si>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</si>
  <si>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</si>
  <si>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</si>
  <si>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</si>
  <si>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</si>
  <si>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</si>
  <si>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</si>
  <si>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</si>
  <si>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</si>
  <si>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</si>
  <si>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</si>
  <si>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</si>
  <si>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</si>
  <si>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</si>
  <si>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</si>
  <si>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</si>
  <si>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</si>
  <si>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</si>
  <si>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</si>
  <si>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</si>
  <si>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</si>
  <si>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</si>
  <si>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</si>
  <si>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</si>
  <si>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</si>
  <si>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</si>
  <si>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</si>
  <si>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</si>
  <si>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</si>
  <si>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</si>
  <si>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</si>
  <si>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</si>
  <si>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</si>
  <si>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</si>
  <si>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</si>
  <si>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</si>
  <si>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</si>
  <si>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</si>
  <si>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</si>
  <si>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</si>
  <si>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</si>
  <si>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</si>
  <si>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</si>
  <si>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</si>
  <si>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</si>
  <si>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</si>
  <si>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</si>
  <si>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</si>
  <si>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</si>
  <si>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</si>
  <si>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</si>
  <si>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</si>
  <si>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</si>
  <si>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</si>
  <si>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</si>
  <si>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</si>
  <si>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</si>
  <si>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</si>
  <si>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</si>
  <si>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</si>
  <si>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</si>
  <si>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</si>
  <si>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</si>
  <si>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</si>
  <si>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</si>
  <si>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</si>
  <si>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</si>
  <si>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</si>
  <si>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</si>
  <si>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</si>
  <si>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</si>
  <si>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</si>
  <si>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</si>
  <si>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</si>
  <si>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</si>
  <si>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</si>
  <si>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</si>
  <si>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</si>
  <si>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</si>
  <si>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</si>
  <si>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</si>
  <si>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</si>
  <si>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</si>
  <si>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</si>
  <si>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</si>
  <si>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</si>
  <si>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</si>
  <si>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</si>
  <si>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</si>
  <si>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</si>
  <si>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</si>
  <si>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</si>
  <si>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</si>
  <si>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</si>
  <si>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</si>
  <si>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</si>
  <si>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</si>
  <si>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</si>
  <si>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</si>
  <si>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</si>
  <si>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</si>
  <si>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</si>
  <si>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</si>
  <si>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</si>
  <si>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</si>
  <si>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</si>
  <si>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</si>
  <si>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</si>
  <si>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</si>
  <si>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</si>
  <si>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</si>
  <si>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</si>
  <si>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</si>
  <si>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</si>
  <si>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</si>
  <si>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</si>
  <si>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</si>
  <si>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</si>
  <si>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</si>
  <si>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</si>
  <si>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</si>
  <si>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</si>
  <si>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</si>
  <si>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</si>
  <si>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</si>
  <si>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</si>
  <si>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</si>
  <si>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</si>
  <si>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</si>
  <si>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</si>
  <si>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</si>
  <si>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</si>
  <si>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</si>
  <si>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</si>
  <si>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</si>
  <si>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</si>
  <si>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</si>
  <si>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</si>
  <si>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</si>
  <si>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</si>
  <si>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</si>
  <si>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</si>
  <si>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</si>
  <si>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</si>
  <si>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</si>
  <si>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</si>
  <si>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</si>
  <si>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</si>
  <si>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</si>
  <si>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</si>
  <si>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</si>
  <si>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</si>
  <si>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</si>
  <si>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</si>
  <si>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</si>
  <si>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</si>
  <si>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</si>
  <si>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</si>
  <si>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</si>
  <si>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</si>
  <si>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</si>
  <si>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</si>
  <si>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</si>
  <si>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</si>
  <si>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</si>
  <si>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</si>
  <si>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</si>
  <si>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</si>
  <si>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</si>
  <si>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</si>
  <si>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</si>
  <si>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</si>
  <si>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</si>
  <si>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</si>
  <si>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</si>
  <si>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</si>
  <si>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</si>
  <si>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</si>
  <si>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</si>
  <si>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</si>
  <si>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</si>
  <si>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</si>
  <si>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</si>
  <si>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</si>
  <si>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</si>
  <si>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</si>
  <si>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</si>
  <si>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</si>
  <si>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</si>
  <si>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</si>
  <si>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</si>
  <si>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</si>
  <si>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</si>
  <si>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</si>
  <si>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</si>
  <si>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</si>
  <si>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</si>
  <si>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</si>
  <si>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</si>
  <si>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</si>
  <si>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</si>
  <si>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</si>
  <si>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</si>
  <si>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</si>
  <si>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</si>
  <si>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</si>
  <si>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</si>
  <si>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</si>
  <si>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</si>
  <si>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</si>
  <si>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</si>
  <si>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</si>
  <si>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</si>
  <si>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</si>
  <si>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</si>
  <si>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</si>
  <si>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</si>
  <si>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</si>
  <si>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</si>
  <si>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</si>
  <si>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</si>
  <si>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</si>
  <si>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</si>
  <si>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</si>
  <si>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</si>
  <si>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</si>
  <si>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</si>
  <si>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</si>
  <si>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</si>
  <si>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</si>
  <si>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</si>
  <si>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</si>
  <si>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</si>
  <si>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</si>
  <si>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</si>
  <si>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</si>
  <si>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</si>
  <si>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</si>
  <si>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</si>
  <si>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</si>
  <si>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</si>
  <si>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</si>
  <si>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</si>
  <si>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</si>
  <si>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</si>
  <si>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</si>
  <si>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</si>
  <si>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</si>
  <si>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</si>
  <si>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</si>
  <si>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</si>
  <si>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</si>
  <si>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</si>
  <si>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</si>
  <si>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</si>
  <si>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</si>
  <si>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</si>
  <si>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</si>
  <si>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</si>
  <si>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</si>
  <si>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</si>
  <si>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</si>
  <si>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</si>
  <si>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</si>
  <si>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</si>
  <si>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</si>
  <si>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</si>
  <si>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</si>
  <si>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</si>
  <si>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</si>
  <si>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</si>
  <si>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</si>
  <si>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</si>
  <si>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</si>
  <si>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</si>
  <si>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</si>
  <si>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</si>
  <si>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</si>
  <si>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</si>
  <si>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</si>
  <si>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</si>
  <si>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</si>
  <si>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</si>
  <si>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</si>
  <si>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</si>
  <si>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</si>
  <si>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</si>
  <si>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</si>
  <si>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</si>
  <si>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</si>
  <si>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</si>
  <si>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</si>
  <si>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</si>
  <si>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</si>
  <si>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</si>
  <si>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</si>
  <si>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</si>
  <si>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</si>
  <si>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</si>
  <si>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</si>
  <si>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</si>
  <si>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</si>
  <si>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</si>
  <si>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</si>
  <si>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</si>
  <si>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</si>
  <si>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</si>
  <si>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</si>
  <si>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</si>
  <si>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</si>
  <si>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</si>
  <si>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</si>
  <si>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</si>
  <si>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</si>
  <si>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</si>
  <si>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</si>
  <si>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</si>
  <si>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</si>
  <si>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</si>
  <si>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</si>
  <si>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</si>
  <si>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</si>
  <si>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</si>
  <si>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</si>
  <si>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</si>
  <si>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</si>
  <si>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</si>
  <si>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</si>
  <si>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</si>
  <si>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</si>
  <si>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</si>
  <si>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</si>
  <si>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</si>
  <si>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</si>
  <si>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</si>
  <si>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</si>
  <si>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</si>
  <si>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</si>
  <si>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</si>
  <si>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</si>
  <si>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</si>
  <si>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</si>
  <si>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</si>
  <si>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</si>
  <si>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</si>
  <si>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</si>
  <si>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</si>
  <si>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</si>
  <si>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</si>
  <si>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</si>
  <si>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</si>
  <si>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</si>
  <si>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</si>
  <si>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</si>
  <si>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</si>
  <si>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</si>
  <si>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</si>
  <si>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</si>
  <si>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</si>
  <si>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</si>
  <si>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</si>
  <si>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</si>
  <si>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</si>
  <si>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</si>
  <si>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</si>
  <si>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</si>
  <si>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</si>
  <si>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</si>
  <si>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</si>
  <si>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</si>
  <si>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</si>
  <si>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</si>
  <si>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</si>
  <si>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</si>
  <si>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</si>
  <si>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</si>
  <si>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</si>
  <si>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</si>
  <si>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</si>
  <si>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</si>
  <si>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</si>
  <si>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</si>
  <si>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</si>
  <si>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</si>
  <si>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</si>
  <si>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</si>
  <si>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</si>
  <si>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</si>
  <si>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</si>
  <si>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</si>
  <si>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</si>
  <si>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</si>
  <si>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</si>
  <si>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</si>
  <si>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</si>
  <si>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</si>
  <si>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</si>
  <si>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</si>
  <si>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</si>
  <si>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</si>
  <si>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</si>
  <si>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</si>
  <si>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</si>
  <si>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</si>
  <si>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</si>
  <si>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</si>
  <si>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</si>
  <si>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</si>
  <si>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</si>
  <si>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</si>
  <si>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</si>
  <si>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</si>
  <si>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</si>
  <si>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</si>
  <si>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</si>
  <si>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</si>
  <si>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</si>
  <si>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</si>
  <si>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</si>
  <si>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</si>
  <si>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</si>
  <si>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</si>
  <si>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</si>
  <si>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</si>
  <si>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</si>
  <si>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</si>
  <si>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</si>
  <si>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</si>
  <si>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</si>
  <si>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</si>
  <si>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</si>
  <si>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</si>
  <si>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</si>
  <si>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</si>
  <si>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</si>
  <si>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</si>
  <si>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</si>
  <si>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</si>
  <si>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</si>
  <si>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</si>
  <si>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</si>
  <si>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</si>
  <si>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</si>
  <si>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</si>
  <si>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</si>
  <si>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</si>
  <si>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</si>
  <si>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</si>
  <si>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</si>
  <si>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</si>
  <si>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</si>
  <si>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</si>
  <si>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</si>
  <si>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</si>
  <si>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</si>
  <si>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</si>
  <si>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</si>
  <si>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</si>
  <si>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</si>
  <si>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</si>
  <si>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</si>
  <si>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</si>
  <si>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</si>
  <si>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</si>
  <si>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</si>
  <si>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</si>
  <si>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</si>
  <si>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</si>
  <si>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</si>
  <si>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</si>
  <si>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</si>
  <si>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</si>
  <si>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</si>
  <si>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</si>
  <si>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</si>
  <si>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</si>
  <si>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</si>
  <si>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</si>
  <si>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</si>
  <si>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</si>
  <si>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</si>
  <si>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</si>
  <si>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</si>
  <si>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</si>
  <si>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</si>
  <si>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</si>
  <si>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</si>
  <si>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</si>
  <si>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</si>
  <si>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</si>
  <si>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</si>
  <si>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</si>
  <si>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</si>
  <si>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</si>
  <si>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</si>
  <si>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</si>
  <si>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</si>
  <si>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</si>
  <si>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</si>
  <si>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</si>
  <si>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</si>
  <si>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</si>
  <si>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</si>
  <si>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</si>
  <si>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</si>
  <si>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</si>
  <si>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</si>
  <si>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</si>
  <si>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</si>
  <si>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</si>
  <si>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</si>
  <si>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</si>
  <si>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</si>
  <si>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</si>
  <si>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</si>
  <si>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</si>
  <si>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</si>
  <si>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</si>
  <si>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</si>
  <si>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</si>
  <si>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</si>
  <si>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</si>
  <si>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</si>
  <si>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</si>
  <si>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</si>
  <si>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</si>
  <si>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</si>
  <si>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</si>
  <si>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</si>
  <si>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</si>
  <si>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</si>
  <si>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</si>
  <si>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</si>
  <si>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</si>
  <si>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</si>
  <si>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</si>
  <si>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</si>
  <si>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</si>
  <si>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</si>
  <si>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</si>
  <si>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</si>
  <si>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</si>
  <si>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</si>
  <si>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</si>
  <si>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</si>
  <si>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</si>
  <si>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</si>
  <si>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</si>
  <si>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</si>
  <si>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</si>
  <si>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</si>
  <si>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</si>
  <si>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</si>
  <si>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</si>
  <si>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</si>
  <si>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</si>
  <si>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</si>
  <si>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</si>
  <si>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</si>
  <si>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</si>
  <si>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</si>
  <si>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</si>
  <si>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</si>
  <si>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</si>
  <si>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</si>
  <si>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</si>
  <si>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</si>
  <si>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</si>
  <si>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</si>
  <si>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</si>
  <si>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</si>
  <si>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</si>
  <si>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</si>
  <si>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</si>
  <si>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</si>
  <si>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</si>
  <si>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</si>
  <si>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</si>
  <si>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</si>
  <si>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</si>
  <si>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</si>
  <si>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</si>
  <si>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</si>
  <si>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</si>
  <si>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</si>
  <si>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</si>
  <si>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</si>
  <si>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</si>
  <si>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</si>
  <si>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</si>
  <si>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</si>
  <si>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</si>
  <si>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</si>
  <si>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</si>
  <si>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</si>
  <si>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</si>
  <si>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</si>
  <si>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</si>
  <si>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</si>
  <si>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</si>
  <si>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</si>
  <si>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</si>
  <si>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</si>
  <si>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</si>
  <si>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</si>
  <si>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</si>
  <si>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</si>
  <si>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</si>
  <si>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</si>
  <si>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</si>
  <si>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</si>
  <si>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</si>
  <si>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</si>
  <si>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</si>
  <si>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</si>
  <si>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</si>
  <si>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</si>
  <si>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</si>
  <si>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</si>
  <si>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</si>
  <si>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</si>
  <si>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</si>
  <si>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</si>
  <si>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</si>
  <si>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</si>
  <si>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</si>
  <si>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</si>
  <si>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</si>
  <si>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</si>
  <si>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</si>
  <si>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</si>
  <si>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</si>
  <si>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</si>
  <si>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</si>
  <si>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</si>
  <si>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</si>
  <si>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</si>
  <si>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</si>
  <si>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</si>
  <si>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</si>
  <si>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</si>
  <si>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</si>
  <si>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</si>
  <si>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</si>
  <si>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</si>
  <si>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</si>
  <si>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</si>
  <si>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</si>
  <si>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</si>
  <si>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</si>
  <si>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</si>
  <si>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</si>
  <si>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</si>
  <si>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</si>
  <si>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</si>
  <si>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</si>
  <si>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</si>
  <si>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</si>
  <si>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</si>
  <si>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</si>
  <si>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</si>
  <si>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</si>
  <si>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</si>
  <si>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</si>
  <si>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</si>
  <si>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</si>
  <si>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</si>
  <si>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</si>
  <si>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</si>
  <si>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</si>
  <si>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</si>
  <si>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</si>
  <si>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</si>
  <si>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</si>
  <si>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</si>
  <si>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</si>
  <si>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</si>
  <si>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</si>
  <si>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</si>
  <si>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</si>
  <si>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</si>
  <si>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</si>
  <si>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</si>
  <si>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</si>
  <si>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</si>
  <si>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</si>
  <si>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</si>
  <si>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</si>
  <si>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</si>
  <si>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</si>
  <si>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</si>
  <si>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</si>
  <si>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</si>
  <si>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</si>
  <si>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</si>
  <si>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</si>
  <si>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</si>
  <si>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</si>
  <si>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</si>
  <si>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</si>
  <si>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</si>
  <si>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</si>
  <si>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</si>
  <si>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</si>
  <si>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</si>
  <si>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</si>
  <si>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</si>
  <si>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</si>
  <si>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</si>
  <si>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</si>
  <si>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</si>
  <si>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</si>
  <si>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</si>
  <si>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</si>
  <si>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</si>
  <si>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</si>
  <si>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</si>
  <si>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</si>
  <si>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</si>
  <si>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</si>
  <si>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</si>
  <si>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</si>
  <si>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</si>
  <si>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</si>
  <si>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</si>
  <si>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</si>
  <si>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</si>
  <si>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</si>
  <si>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</si>
  <si>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</si>
  <si>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</si>
  <si>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</si>
  <si>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</si>
  <si>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</si>
  <si>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</si>
  <si>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</si>
  <si>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</si>
  <si>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</si>
  <si>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</si>
  <si>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</si>
  <si>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</si>
  <si>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</si>
  <si>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</si>
  <si>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</si>
  <si>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</si>
  <si>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</si>
  <si>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</si>
  <si>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</si>
  <si>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</si>
  <si>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</si>
  <si>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</si>
  <si>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</si>
  <si>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</si>
  <si>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</si>
  <si>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</si>
  <si>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</si>
  <si>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</si>
  <si>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</si>
  <si>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</si>
  <si>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</si>
  <si>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</si>
  <si>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</si>
  <si>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</si>
  <si>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</si>
  <si>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</si>
  <si>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</si>
  <si>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</si>
  <si>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</si>
  <si>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</si>
  <si>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</si>
  <si>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</si>
  <si>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</si>
  <si>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</si>
  <si>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</si>
  <si>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</si>
  <si>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</si>
  <si>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</si>
  <si>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</si>
  <si>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</si>
  <si>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</si>
  <si>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</si>
  <si>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</si>
  <si>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</si>
  <si>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</si>
  <si>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</si>
  <si>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</si>
  <si>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</si>
  <si>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</si>
  <si>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</si>
  <si>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</si>
  <si>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</si>
  <si>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</si>
  <si>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</si>
  <si>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</si>
  <si>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</si>
  <si>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</si>
  <si>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</si>
  <si>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</si>
  <si>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</si>
  <si>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</si>
  <si>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</si>
  <si>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</si>
  <si>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</si>
  <si>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</si>
  <si>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</si>
  <si>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</si>
  <si>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</si>
  <si>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</si>
  <si>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</si>
  <si>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</si>
  <si>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</si>
  <si>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</si>
  <si>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</si>
  <si>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</si>
  <si>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</si>
  <si>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</si>
  <si>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</si>
  <si>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</si>
  <si>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</si>
  <si>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</si>
  <si>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</si>
  <si>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</si>
  <si>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</si>
  <si>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</si>
  <si>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</si>
  <si>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</si>
  <si>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</si>
  <si>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</si>
  <si>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</si>
  <si>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</si>
  <si>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</si>
  <si>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</si>
  <si>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</si>
  <si>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</si>
  <si>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</si>
  <si>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</si>
  <si>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</si>
  <si>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</si>
  <si>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</si>
  <si>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</si>
  <si>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</si>
  <si>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</si>
  <si>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</si>
  <si>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</si>
  <si>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</si>
  <si>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</si>
  <si>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</si>
  <si>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</si>
  <si>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</si>
  <si>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</si>
  <si>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</si>
  <si>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</si>
  <si>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</si>
  <si>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</si>
  <si>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</si>
  <si>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</si>
  <si>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</si>
  <si>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</si>
  <si>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</si>
  <si>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</si>
  <si>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</si>
  <si>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</si>
  <si>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</si>
  <si>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</si>
  <si>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</si>
  <si>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</si>
  <si>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</si>
  <si>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</si>
  <si>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</si>
  <si>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</si>
  <si>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</si>
  <si>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</si>
  <si>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</si>
  <si>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</si>
  <si>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</si>
  <si>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</si>
  <si>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</si>
  <si>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</si>
  <si>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</si>
  <si>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</si>
  <si>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</si>
  <si>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</si>
  <si>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</si>
  <si>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</si>
  <si>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</si>
  <si>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</si>
  <si>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</si>
  <si>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</si>
  <si>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</si>
  <si>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</si>
  <si>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</si>
  <si>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</si>
  <si>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</si>
  <si>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</si>
  <si>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</si>
  <si>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</si>
  <si>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</si>
  <si>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</si>
  <si>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</si>
  <si>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</si>
  <si>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</si>
  <si>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</si>
  <si>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</si>
  <si>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</si>
  <si>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</si>
  <si>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</si>
  <si>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</si>
  <si>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</si>
  <si>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</si>
  <si>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</si>
  <si>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</si>
  <si>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</si>
  <si>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</si>
  <si>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</si>
  <si>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</si>
  <si>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</si>
  <si>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</si>
  <si>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</si>
  <si>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</si>
  <si>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</si>
  <si>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</si>
  <si>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</si>
  <si>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</si>
  <si>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</si>
  <si>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</si>
  <si>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</si>
  <si>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</si>
  <si>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</si>
  <si>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</si>
  <si>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</si>
  <si>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</si>
  <si>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</si>
  <si>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</si>
  <si>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</si>
  <si>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</si>
  <si>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</si>
  <si>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</si>
  <si>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</si>
  <si>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</si>
  <si>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</si>
  <si>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</si>
  <si>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</si>
  <si>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</si>
  <si>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</si>
  <si>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</si>
  <si>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</si>
  <si>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</si>
  <si>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</si>
  <si>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</si>
  <si>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</si>
  <si>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</si>
  <si>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</si>
  <si>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</si>
  <si>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</si>
  <si>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</si>
  <si>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</si>
  <si>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</si>
  <si>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</si>
  <si>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</si>
  <si>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</si>
  <si>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</si>
  <si>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</si>
  <si>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</si>
  <si>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</si>
  <si>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</si>
  <si>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</si>
  <si>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</si>
  <si>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</si>
  <si>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</si>
  <si>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</si>
  <si>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</si>
  <si>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</si>
  <si>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</si>
  <si>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</si>
  <si>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</si>
  <si>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</si>
  <si>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</si>
  <si>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</si>
  <si>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</si>
  <si>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</si>
  <si>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</si>
  <si>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</si>
  <si>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</si>
  <si>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</si>
  <si>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</si>
  <si>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</si>
  <si>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</si>
  <si>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</si>
  <si>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</si>
  <si>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</si>
  <si>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</si>
  <si>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</si>
  <si>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</si>
  <si>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</si>
  <si>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</si>
  <si>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</si>
  <si>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</si>
  <si>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</si>
  <si>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</si>
  <si>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</si>
  <si>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</si>
  <si>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</si>
  <si>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</si>
  <si>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</si>
  <si>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</si>
  <si>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</si>
  <si>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</si>
  <si>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</si>
  <si>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</si>
  <si>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</si>
  <si>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</si>
  <si>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</si>
  <si>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</si>
  <si>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</si>
  <si>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</si>
  <si>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</si>
  <si>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</si>
  <si>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</si>
  <si>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</si>
  <si>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</si>
  <si>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</si>
  <si>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</si>
  <si>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</si>
  <si>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</si>
  <si>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</si>
  <si>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</si>
  <si>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</si>
  <si>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</si>
  <si>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</si>
  <si>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</si>
  <si>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</si>
  <si>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</si>
  <si>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</si>
  <si>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</si>
  <si>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</si>
  <si>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</si>
  <si>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</si>
  <si>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</si>
  <si>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</si>
  <si>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</si>
  <si>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</si>
  <si>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</si>
  <si>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</si>
  <si>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</si>
  <si>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</si>
  <si>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</si>
  <si>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</si>
  <si>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</si>
  <si>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</si>
  <si>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</si>
  <si>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</si>
  <si>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</si>
  <si>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</si>
  <si>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</si>
  <si>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</si>
  <si>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</si>
  <si>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</si>
  <si>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</si>
  <si>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</si>
  <si>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</si>
  <si>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</si>
  <si>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</si>
  <si>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</si>
  <si>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</si>
  <si>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</si>
  <si>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</si>
  <si>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</si>
  <si>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</si>
  <si>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</si>
  <si>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</si>
  <si>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</si>
  <si>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</si>
  <si>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</si>
  <si>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</si>
  <si>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</si>
  <si>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</si>
  <si>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</si>
  <si>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</si>
  <si>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</si>
  <si>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</si>
  <si>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</si>
  <si>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</si>
  <si>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</si>
  <si>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</si>
  <si>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</si>
  <si>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</si>
  <si>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</si>
  <si>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</si>
  <si>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</si>
  <si>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</si>
  <si>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</si>
  <si>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</si>
  <si>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</si>
  <si>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</si>
  <si>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</si>
  <si>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</si>
  <si>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</si>
  <si>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</si>
  <si>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</si>
  <si>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</si>
  <si>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</si>
  <si>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</si>
  <si>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</si>
  <si>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</si>
  <si>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</si>
  <si>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</si>
  <si>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</si>
  <si>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</si>
  <si>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</si>
  <si>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</si>
  <si>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</si>
  <si>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</si>
  <si>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</si>
  <si>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</si>
  <si>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</si>
  <si>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</si>
  <si>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</si>
  <si>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</si>
  <si>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</si>
  <si>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</si>
  <si>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</si>
  <si>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</si>
  <si>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</si>
  <si>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</si>
  <si>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</si>
  <si>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</si>
  <si>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</si>
  <si>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</si>
  <si>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</si>
  <si>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</si>
  <si>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</si>
  <si>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</si>
  <si>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</si>
  <si>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</si>
  <si>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</si>
  <si>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</si>
  <si>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</si>
  <si>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</si>
  <si>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</si>
  <si>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</si>
  <si>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</si>
  <si>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</si>
  <si>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</si>
  <si>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</si>
  <si>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</si>
  <si>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</si>
  <si>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</si>
  <si>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</si>
  <si>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</si>
  <si>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</si>
  <si>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</si>
  <si>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</si>
  <si>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</si>
  <si>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</si>
  <si>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</si>
  <si>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</si>
  <si>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</si>
  <si>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</si>
  <si>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</si>
  <si>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</si>
  <si>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</si>
  <si>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</si>
  <si>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</si>
  <si>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</si>
  <si>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</si>
  <si>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</si>
  <si>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</si>
  <si>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</si>
  <si>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</si>
  <si>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</si>
  <si>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</si>
  <si>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</si>
  <si>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</si>
  <si>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</si>
  <si>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</si>
  <si>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</si>
  <si>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</si>
  <si>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</si>
  <si>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</si>
  <si>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</si>
  <si>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</si>
  <si>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</si>
  <si>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</si>
  <si>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</si>
  <si>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</si>
  <si>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</si>
  <si>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</si>
  <si>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</si>
  <si>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</si>
  <si>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</si>
  <si>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</si>
  <si>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</si>
  <si>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</si>
  <si>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</si>
  <si>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</si>
  <si>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</si>
  <si>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</si>
  <si>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</si>
  <si>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</si>
  <si>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</si>
  <si>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</si>
  <si>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</si>
  <si>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</si>
  <si>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</si>
  <si>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</si>
  <si>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</si>
  <si>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</si>
  <si>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</si>
  <si>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</si>
  <si>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</si>
  <si>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</si>
  <si>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</si>
  <si>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</si>
  <si>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</si>
  <si>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</si>
  <si>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</si>
  <si>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</si>
  <si>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</si>
  <si>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</si>
  <si>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</si>
  <si>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</si>
  <si>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</si>
  <si>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</si>
  <si>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</si>
  <si>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</si>
  <si>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</si>
  <si>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</si>
  <si>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</si>
  <si>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</si>
  <si>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</si>
  <si>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</si>
  <si>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</si>
  <si>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</si>
  <si>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</si>
  <si>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</si>
  <si>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</si>
  <si>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</si>
  <si>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</si>
  <si>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</si>
  <si>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</si>
  <si>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</si>
  <si>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</si>
  <si>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</si>
  <si>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</si>
  <si>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</si>
  <si>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</si>
  <si>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</si>
  <si>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</si>
  <si>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</si>
  <si>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</si>
  <si>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</si>
  <si>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</si>
  <si>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</si>
  <si>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</si>
  <si>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</si>
  <si>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</si>
  <si>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</si>
  <si>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</si>
  <si>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</si>
  <si>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</si>
  <si>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</si>
  <si>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</si>
  <si>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</si>
  <si>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</si>
  <si>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</si>
  <si>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</si>
  <si>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</si>
  <si>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</si>
  <si>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</si>
  <si>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</si>
  <si>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</si>
  <si>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</si>
  <si>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</si>
  <si>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</si>
  <si>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</si>
  <si>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</si>
  <si>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</si>
  <si>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</si>
  <si>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</si>
  <si>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</si>
  <si>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</si>
  <si>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</si>
  <si>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</si>
  <si>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</si>
  <si>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</si>
  <si>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</si>
  <si>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</si>
  <si>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</si>
  <si>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</si>
  <si>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</si>
  <si>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</si>
  <si>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</si>
  <si>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</si>
  <si>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</si>
  <si>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</si>
  <si>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</si>
  <si>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</si>
  <si>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</si>
  <si>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</si>
  <si>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</si>
  <si>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</si>
  <si>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</si>
  <si>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</si>
  <si>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</si>
  <si>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</si>
  <si>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</si>
  <si>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</si>
  <si>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</si>
  <si>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</si>
  <si>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</si>
  <si>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</si>
  <si>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</si>
  <si>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</si>
  <si>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</si>
  <si>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</si>
  <si>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</si>
  <si>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</si>
  <si>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</si>
  <si>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</si>
  <si>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</si>
  <si>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</si>
  <si>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</si>
  <si>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</si>
  <si>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</si>
  <si>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</si>
  <si>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</si>
  <si>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</si>
  <si>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</si>
  <si>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</si>
  <si>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</si>
  <si>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</si>
  <si>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</si>
  <si>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</si>
  <si>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</si>
  <si>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</si>
  <si>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</si>
  <si>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</si>
  <si>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</si>
  <si>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</si>
  <si>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</si>
  <si>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</si>
  <si>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</si>
  <si>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</si>
  <si>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</si>
  <si>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</si>
  <si>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</si>
  <si>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</si>
  <si>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</si>
  <si>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</si>
  <si>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</si>
  <si>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</si>
  <si>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</si>
  <si>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</si>
  <si>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</si>
  <si>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</si>
  <si>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</si>
  <si>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</si>
  <si>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</si>
  <si>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</si>
  <si>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</si>
  <si>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</si>
  <si>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</si>
  <si>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</si>
  <si>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</si>
  <si>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</si>
  <si>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</si>
  <si>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</si>
  <si>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</si>
  <si>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</si>
  <si>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</si>
  <si>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</si>
  <si>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</si>
  <si>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</si>
  <si>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</si>
  <si>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</si>
  <si>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</si>
  <si>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</si>
  <si>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</si>
  <si>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</si>
  <si>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</si>
  <si>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</si>
  <si>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</si>
  <si>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</si>
  <si>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</si>
  <si>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</si>
  <si>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</si>
  <si>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</si>
  <si>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</si>
  <si>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</si>
  <si>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</si>
  <si>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</si>
  <si>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</si>
  <si>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</si>
  <si>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</si>
  <si>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</si>
  <si>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</si>
  <si>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</si>
  <si>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</si>
  <si>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</si>
  <si>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</si>
  <si>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</si>
  <si>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</si>
  <si>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</si>
  <si>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</si>
  <si>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</si>
  <si>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</si>
  <si>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</si>
  <si>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</si>
  <si>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</si>
  <si>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</si>
  <si>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</si>
  <si>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</si>
  <si>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</si>
  <si>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</si>
  <si>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</si>
  <si>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</si>
  <si>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</si>
  <si>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</si>
  <si>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</si>
  <si>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</si>
  <si>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</si>
  <si>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</si>
  <si>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</si>
  <si>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</si>
  <si>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</si>
  <si>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</si>
  <si>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</si>
  <si>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</si>
  <si>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</si>
  <si>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</si>
  <si>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</si>
  <si>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</si>
  <si>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</si>
  <si>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</si>
  <si>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</si>
  <si>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</si>
  <si>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</si>
  <si>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</si>
  <si>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</si>
  <si>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</si>
  <si>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</si>
  <si>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</si>
  <si>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</si>
  <si>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</si>
  <si>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</si>
  <si>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</si>
  <si>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</si>
  <si>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</si>
  <si>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</si>
  <si>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</si>
  <si>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</si>
  <si>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</si>
  <si>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</si>
  <si>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</si>
  <si>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</si>
  <si>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</si>
  <si>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</si>
  <si>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</si>
  <si>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</si>
  <si>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</si>
  <si>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</si>
  <si>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</si>
  <si>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</si>
  <si>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</si>
  <si>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</si>
  <si>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</si>
  <si>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</si>
  <si>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</si>
  <si>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</si>
  <si>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</si>
  <si>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</si>
  <si>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</si>
  <si>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</si>
  <si>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</si>
  <si>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</si>
  <si>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</si>
  <si>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</si>
  <si>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</si>
  <si>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</si>
  <si>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</si>
  <si>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</si>
  <si>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</si>
  <si>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</si>
  <si>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</si>
  <si>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</si>
  <si>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</si>
  <si>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</si>
  <si>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</si>
  <si>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</si>
  <si>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</si>
  <si>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</si>
  <si>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</si>
  <si>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</si>
  <si>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</si>
  <si>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</si>
  <si>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</si>
  <si>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</si>
  <si>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</si>
  <si>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</si>
  <si>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</si>
  <si>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</si>
  <si>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</si>
  <si>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</si>
  <si>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</si>
  <si>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</si>
  <si>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</si>
  <si>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</si>
  <si>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</si>
  <si>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</si>
  <si>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</si>
  <si>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</si>
  <si>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</si>
  <si>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</si>
  <si>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</si>
  <si>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</si>
  <si>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</si>
  <si>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</si>
  <si>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</si>
  <si>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</si>
  <si>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</si>
  <si>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</si>
  <si>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</si>
  <si>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</si>
  <si>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</si>
  <si>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</si>
  <si>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</si>
  <si>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</si>
  <si>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</si>
  <si>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</si>
  <si>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</si>
  <si>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</si>
  <si>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</si>
  <si>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</si>
  <si>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</si>
  <si>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</si>
  <si>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</si>
  <si>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</si>
  <si>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</si>
  <si>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</si>
  <si>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</si>
  <si>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</si>
  <si>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</si>
  <si>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</si>
  <si>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</si>
  <si>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</si>
  <si>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</si>
  <si>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</si>
  <si>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</si>
  <si>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</si>
  <si>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</si>
  <si>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</si>
  <si>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</si>
  <si>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</si>
  <si>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</si>
  <si>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</si>
  <si>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</si>
  <si>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</si>
  <si>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</si>
  <si>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</si>
  <si>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</si>
  <si>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</si>
  <si>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</si>
  <si>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</si>
  <si>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</si>
  <si>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</si>
  <si>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</si>
  <si>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</si>
  <si>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</si>
  <si>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</si>
  <si>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</si>
  <si>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</si>
  <si>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</si>
  <si>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</si>
  <si>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</si>
  <si>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</si>
  <si>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</si>
  <si>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</si>
  <si>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</si>
  <si>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</si>
  <si>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</si>
  <si>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</si>
  <si>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</si>
  <si>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</si>
  <si>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</si>
  <si>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</si>
  <si>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</si>
  <si>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</si>
  <si>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</si>
  <si>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</si>
  <si>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</si>
  <si>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</si>
  <si>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</si>
  <si>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</si>
  <si>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</si>
  <si>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</si>
  <si>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</si>
  <si>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</si>
  <si>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</si>
  <si>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</si>
  <si>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</si>
  <si>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</si>
  <si>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</si>
  <si>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</si>
  <si>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</si>
  <si>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</si>
  <si>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</si>
  <si>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</si>
  <si>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</si>
  <si>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</si>
  <si>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</si>
  <si>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</si>
  <si>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</si>
  <si>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</si>
  <si>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</si>
  <si>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</si>
  <si>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</si>
  <si>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</si>
  <si>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</si>
  <si>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</si>
  <si>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</si>
  <si>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</si>
  <si>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</si>
  <si>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</si>
  <si>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</si>
  <si>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</si>
  <si>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</si>
  <si>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</si>
  <si>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</si>
  <si>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</si>
  <si>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</si>
  <si>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</si>
  <si>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</si>
  <si>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</si>
  <si>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</si>
  <si>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</si>
  <si>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</si>
  <si>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</si>
  <si>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</si>
  <si>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</si>
  <si>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</si>
  <si>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</si>
  <si>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</si>
  <si>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</si>
  <si>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</si>
  <si>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</si>
  <si>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</si>
  <si>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</si>
  <si>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</si>
  <si>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</si>
  <si>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</si>
  <si>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</si>
  <si>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</si>
  <si>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</si>
  <si>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</si>
  <si>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</si>
  <si>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</si>
  <si>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</si>
  <si>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</si>
  <si>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</si>
  <si>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</si>
  <si>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</si>
  <si>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</si>
  <si>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</si>
  <si>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</si>
  <si>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</si>
  <si>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</si>
  <si>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</si>
  <si>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</si>
  <si>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</si>
  <si>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</si>
  <si>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</si>
  <si>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</si>
  <si>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</si>
  <si>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</si>
  <si>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</si>
  <si>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</si>
  <si>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</si>
  <si>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</si>
  <si>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</si>
  <si>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</si>
  <si>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</si>
  <si>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</si>
  <si>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</si>
  <si>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</si>
  <si>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</si>
  <si>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</si>
  <si>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</si>
  <si>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</si>
  <si>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</si>
  <si>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</si>
  <si>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</si>
  <si>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</si>
  <si>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</si>
  <si>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</si>
  <si>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</si>
  <si>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</si>
  <si>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</si>
  <si>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</si>
  <si>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</si>
  <si>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</si>
  <si>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</si>
  <si>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</si>
  <si>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</si>
  <si>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</si>
  <si>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</si>
  <si>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</si>
  <si>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</si>
  <si>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</si>
  <si>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</si>
  <si>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</si>
  <si>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</si>
  <si>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</si>
  <si>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</si>
  <si>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</si>
  <si>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</si>
  <si>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</si>
  <si>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</si>
  <si>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</si>
  <si>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</si>
  <si>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</si>
  <si>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</si>
  <si>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</si>
  <si>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</si>
  <si>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</si>
  <si>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</si>
  <si>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</si>
  <si>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</si>
  <si>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</si>
  <si>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</si>
  <si>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</si>
  <si>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</si>
  <si>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</si>
  <si>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</si>
  <si>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</si>
  <si>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</si>
  <si>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</si>
  <si>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</si>
  <si>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</si>
  <si>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</si>
  <si>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</si>
  <si>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</si>
  <si>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</si>
  <si>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</si>
  <si>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</si>
  <si>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</si>
  <si>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</si>
  <si>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</si>
  <si>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</si>
  <si>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</si>
  <si>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</si>
  <si>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</si>
  <si>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</si>
  <si>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</si>
  <si>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</si>
  <si>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</si>
  <si>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</si>
  <si>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</si>
  <si>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</si>
  <si>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</si>
  <si>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</si>
  <si>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</si>
  <si>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</si>
  <si>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</si>
  <si>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</si>
  <si>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</si>
  <si>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</si>
  <si>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</si>
  <si>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</si>
  <si>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</si>
  <si>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</si>
  <si>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</si>
  <si>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</si>
  <si>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</si>
  <si>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</si>
  <si>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</si>
  <si>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</si>
  <si>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</si>
  <si>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</si>
  <si>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</si>
  <si>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</si>
  <si>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</si>
  <si>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</si>
  <si>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</si>
  <si>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</si>
  <si>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</si>
  <si>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</si>
  <si>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</si>
  <si>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</si>
  <si>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</si>
  <si>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</si>
  <si>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</si>
  <si>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</si>
  <si>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</si>
  <si>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</si>
  <si>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</si>
  <si>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</si>
  <si>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</si>
  <si>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</si>
  <si>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</si>
  <si>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</si>
  <si>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</si>
  <si>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</si>
  <si>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</si>
  <si>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</si>
  <si>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</si>
  <si>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</si>
  <si>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</si>
  <si>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</si>
  <si>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</si>
  <si>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</si>
  <si>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</si>
  <si>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</si>
  <si>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</si>
  <si>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</si>
  <si>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</si>
  <si>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</si>
  <si>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</si>
  <si>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</si>
  <si>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</si>
  <si>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</si>
  <si>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</si>
  <si>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</si>
  <si>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</si>
  <si>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</si>
  <si>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</si>
  <si>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</si>
  <si>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</si>
  <si>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</si>
  <si>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</si>
  <si>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</si>
  <si>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</si>
  <si>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</si>
  <si>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</si>
  <si>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</si>
  <si>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</si>
  <si>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</si>
  <si>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</si>
  <si>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</si>
  <si>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</si>
  <si>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</si>
  <si>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</si>
  <si>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</si>
  <si>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</si>
  <si>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</si>
  <si>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</si>
  <si>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</si>
  <si>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</si>
  <si>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</si>
  <si>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</si>
  <si>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</si>
  <si>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</si>
  <si>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</si>
  <si>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</si>
  <si>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</si>
  <si>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</si>
  <si>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</si>
  <si>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</si>
  <si>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</si>
  <si>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</si>
  <si>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</si>
  <si>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</si>
  <si>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</si>
  <si>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</si>
  <si>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</si>
  <si>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</si>
  <si>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</si>
  <si>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</si>
  <si>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</si>
  <si>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</si>
  <si>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</si>
  <si>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</si>
  <si>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</si>
  <si>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</si>
  <si>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</si>
  <si>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</si>
  <si>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</si>
  <si>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</si>
  <si>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</si>
  <si>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</si>
  <si>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</si>
  <si>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</si>
  <si>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</si>
  <si>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</si>
  <si>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</si>
  <si>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</si>
  <si>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</si>
  <si>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</si>
  <si>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</si>
  <si>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</si>
  <si>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</si>
  <si>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</si>
  <si>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</si>
  <si>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</si>
  <si>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</si>
  <si>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</si>
  <si>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</si>
  <si>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</si>
  <si>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</si>
  <si>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</si>
  <si>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</si>
  <si>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</si>
  <si>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</si>
  <si>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</si>
  <si>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</si>
  <si>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</si>
  <si>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</si>
  <si>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</si>
  <si>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</si>
  <si>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</si>
  <si>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</si>
  <si>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</si>
  <si>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</si>
  <si>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</si>
  <si>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</si>
  <si>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</si>
  <si>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</si>
  <si>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</si>
  <si>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</si>
  <si>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</si>
  <si>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</si>
  <si>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</si>
  <si>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</si>
  <si>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</si>
  <si>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</si>
  <si>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</si>
  <si>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</si>
  <si>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</si>
  <si>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</si>
  <si>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</si>
  <si>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</si>
  <si>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</si>
  <si>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</si>
  <si>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</si>
  <si>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</si>
  <si>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</si>
  <si>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</si>
  <si>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</si>
  <si>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</si>
  <si>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</si>
  <si>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</si>
  <si>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</si>
  <si>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</si>
  <si>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</si>
  <si>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</si>
  <si>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</si>
  <si>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</si>
  <si>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</si>
  <si>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</si>
  <si>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</si>
  <si>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</si>
  <si>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</si>
  <si>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</si>
  <si>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</si>
  <si>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</si>
  <si>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</si>
  <si>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</si>
  <si>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</si>
  <si>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</si>
  <si>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</si>
  <si>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</si>
  <si>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</si>
  <si>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</si>
  <si>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</si>
  <si>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</si>
  <si>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</si>
  <si>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</si>
  <si>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</si>
  <si>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</si>
  <si>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</si>
  <si>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</si>
  <si>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</si>
  <si>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</si>
  <si>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</si>
  <si>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</si>
  <si>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</si>
  <si>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</si>
  <si>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</si>
  <si>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</si>
  <si>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</si>
  <si>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</si>
  <si>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</si>
  <si>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</si>
  <si>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</si>
  <si>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</si>
  <si>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</si>
  <si>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</si>
  <si>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</si>
  <si>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</si>
  <si>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</si>
  <si>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</si>
  <si>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</si>
  <si>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</si>
  <si>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</si>
  <si>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</si>
  <si>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</si>
  <si>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</si>
  <si>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</si>
  <si>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</si>
  <si>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</si>
  <si>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</si>
  <si>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</si>
  <si>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</si>
  <si>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</si>
  <si>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</si>
  <si>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</si>
  <si>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</si>
  <si>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</si>
  <si>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</si>
  <si>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</si>
  <si>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</si>
  <si>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</si>
  <si>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</si>
  <si>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</si>
  <si>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</si>
  <si>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</si>
  <si>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</si>
  <si>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</si>
  <si>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</si>
  <si>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</si>
  <si>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</si>
  <si>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</si>
  <si>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</si>
  <si>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</si>
  <si>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</si>
  <si>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</si>
  <si>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</si>
  <si>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</si>
  <si>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</si>
  <si>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</si>
  <si>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</si>
  <si>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</si>
  <si>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</si>
  <si>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</si>
  <si>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</si>
  <si>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</si>
  <si>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</si>
  <si>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</si>
  <si>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</si>
  <si>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</si>
  <si>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</si>
  <si>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</si>
  <si>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</si>
  <si>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</si>
  <si>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</si>
  <si>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</si>
  <si>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</si>
  <si>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</si>
  <si>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</si>
  <si>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</si>
  <si>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</si>
  <si>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</si>
  <si>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</si>
  <si>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</si>
  <si>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</si>
  <si>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</si>
  <si>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</si>
  <si>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</si>
  <si>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</si>
  <si>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</si>
  <si>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</si>
  <si>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</si>
  <si>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</si>
  <si>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</si>
  <si>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</si>
  <si>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</si>
  <si>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</si>
  <si>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</si>
  <si>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</si>
  <si>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</si>
  <si>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</si>
  <si>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</si>
  <si>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</si>
  <si>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</si>
  <si>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</si>
  <si>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</si>
  <si>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</si>
  <si>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</si>
  <si>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</si>
  <si>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</si>
  <si>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</si>
  <si>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</si>
  <si>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</si>
  <si>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</si>
  <si>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</si>
  <si>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</si>
  <si>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</si>
  <si>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</si>
  <si>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</si>
  <si>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</si>
  <si>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</si>
  <si>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</si>
  <si>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</si>
  <si>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</si>
  <si>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</si>
  <si>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</si>
  <si>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</si>
  <si>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</si>
  <si>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</si>
  <si>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</si>
  <si>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</si>
  <si>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</si>
  <si>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</si>
  <si>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</si>
  <si>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</si>
  <si>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</si>
  <si>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</si>
  <si>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</si>
  <si>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</si>
  <si>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</si>
  <si>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</si>
  <si>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</si>
  <si>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</si>
  <si>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</si>
  <si>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</si>
  <si>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</si>
  <si>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</si>
  <si>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</si>
  <si>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</si>
  <si>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</si>
  <si>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</si>
  <si>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</si>
  <si>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</si>
  <si>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</si>
  <si>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</si>
  <si>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</si>
  <si>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</si>
  <si>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</si>
  <si>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</si>
  <si>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</si>
  <si>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</si>
  <si>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</si>
  <si>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</si>
  <si>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</si>
  <si>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</si>
  <si>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</si>
  <si>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</si>
  <si>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</si>
  <si>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</si>
  <si>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</si>
  <si>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</si>
  <si>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</si>
  <si>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</si>
  <si>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</si>
  <si>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</si>
  <si>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</si>
  <si>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</si>
  <si>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</si>
  <si>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</si>
  <si>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</si>
  <si>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</si>
  <si>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</si>
  <si>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</si>
  <si>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</si>
  <si>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</si>
  <si>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</si>
  <si>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</si>
  <si>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</si>
  <si>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</si>
  <si>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</si>
  <si>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</si>
  <si>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</si>
  <si>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</si>
  <si>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</si>
  <si>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</si>
  <si>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</si>
  <si>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</si>
  <si>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</si>
  <si>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</si>
  <si>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</si>
  <si>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</si>
  <si>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</si>
  <si>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</si>
  <si>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</si>
  <si>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</si>
  <si>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</si>
  <si>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</si>
  <si>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</si>
  <si>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</si>
  <si>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</si>
  <si>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</si>
  <si>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</si>
  <si>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</si>
  <si>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</si>
  <si>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</si>
  <si>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</si>
  <si>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</si>
  <si>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</si>
  <si>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</si>
  <si>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</si>
  <si>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</si>
  <si>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</si>
  <si>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</si>
  <si>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</si>
  <si>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</si>
  <si>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</si>
  <si>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</si>
  <si>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</si>
  <si>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</si>
  <si>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</si>
  <si>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</si>
  <si>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</si>
  <si>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</si>
  <si>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</si>
  <si>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</si>
  <si>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</si>
  <si>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</si>
  <si>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</si>
  <si>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</si>
  <si>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</si>
  <si>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</si>
  <si>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</si>
  <si>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</si>
  <si>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</si>
  <si>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</si>
  <si>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</si>
  <si>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</si>
  <si>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</si>
  <si>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</si>
  <si>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</si>
  <si>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</si>
  <si>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</si>
  <si>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</si>
  <si>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</si>
  <si>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</si>
  <si>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</si>
  <si>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</si>
  <si>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</si>
  <si>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</si>
  <si>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</si>
  <si>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</si>
  <si>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</si>
  <si>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</si>
  <si>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</si>
  <si>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</si>
  <si>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</si>
  <si>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</si>
  <si>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</si>
  <si>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</si>
  <si>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</si>
  <si>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</si>
  <si>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</si>
  <si>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</si>
  <si>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</si>
  <si>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</si>
  <si>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</si>
  <si>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</si>
  <si>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</si>
  <si>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</si>
  <si>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</si>
  <si>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</si>
  <si>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</si>
  <si>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</si>
  <si>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</si>
  <si>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</si>
  <si>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</si>
  <si>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</si>
  <si>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</si>
  <si>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</si>
  <si>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</si>
  <si>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</si>
  <si>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</si>
  <si>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</si>
  <si>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</si>
  <si>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</si>
  <si>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</si>
  <si>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</si>
  <si>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</si>
  <si>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</si>
  <si>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</si>
  <si>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</si>
  <si>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</si>
  <si>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</si>
  <si>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</si>
  <si>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</si>
  <si>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</si>
  <si>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</si>
  <si>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</si>
  <si>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</si>
  <si>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</si>
  <si>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</si>
  <si>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</si>
  <si>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</si>
  <si>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</si>
  <si>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</si>
  <si>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</si>
  <si>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</si>
  <si>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</si>
  <si>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</si>
  <si>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</si>
  <si>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</si>
  <si>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</si>
  <si>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</si>
  <si>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</si>
  <si>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</si>
  <si>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</si>
  <si>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</si>
  <si>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</si>
  <si>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</si>
  <si>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</si>
  <si>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</si>
  <si>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</si>
  <si>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</si>
  <si>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</si>
  <si>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</si>
  <si>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</si>
  <si>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</si>
  <si>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</si>
  <si>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</si>
  <si>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</si>
  <si>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</si>
  <si>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</si>
  <si>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</si>
  <si>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</si>
  <si>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</si>
  <si>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</si>
  <si>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</si>
  <si>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</si>
  <si>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</si>
  <si>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</si>
  <si>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</si>
  <si>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</si>
  <si>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</si>
  <si>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</si>
  <si>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</si>
  <si>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</si>
  <si>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</si>
  <si>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</si>
  <si>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</si>
  <si>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</si>
  <si>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</si>
  <si>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</si>
  <si>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</si>
  <si>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</si>
  <si>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</si>
  <si>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</si>
  <si>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</si>
  <si>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</si>
  <si>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</si>
  <si>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</si>
  <si>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</si>
  <si>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</si>
  <si>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</si>
  <si>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</si>
  <si>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</si>
  <si>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</si>
  <si>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</si>
  <si>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</si>
  <si>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</si>
  <si>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</si>
  <si>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</si>
  <si>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</si>
  <si>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</si>
  <si>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</si>
  <si>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</si>
  <si>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</si>
  <si>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</si>
  <si>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</si>
  <si>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</si>
  <si>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</si>
  <si>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</si>
  <si>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</si>
  <si>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</si>
  <si>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</si>
  <si>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</si>
  <si>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</si>
  <si>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</si>
  <si>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</si>
  <si>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</si>
  <si>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</si>
  <si>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</si>
  <si>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</si>
  <si>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</si>
  <si>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</si>
  <si>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</si>
  <si>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</si>
  <si>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</si>
  <si>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</si>
  <si>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</si>
  <si>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</si>
  <si>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</si>
  <si>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</si>
  <si>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</si>
  <si>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</si>
  <si>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</si>
  <si>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</si>
  <si>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</si>
  <si>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</si>
  <si>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</si>
  <si>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</si>
  <si>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</si>
  <si>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</si>
  <si>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</si>
  <si>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</si>
  <si>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</si>
  <si>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</si>
  <si>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</si>
  <si>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</si>
  <si>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</si>
  <si>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</si>
  <si>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</si>
  <si>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</si>
  <si>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</si>
  <si>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</si>
  <si>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</si>
  <si>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</si>
  <si>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</si>
  <si>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</si>
  <si>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</si>
  <si>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</si>
  <si>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</si>
  <si>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</si>
  <si>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</si>
  <si>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</si>
  <si>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</si>
  <si>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</si>
  <si>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</si>
  <si>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</si>
  <si>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</si>
  <si>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</si>
  <si>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</si>
  <si>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</si>
  <si>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</si>
  <si>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</si>
  <si>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</si>
  <si>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</si>
  <si>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</si>
  <si>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</si>
  <si>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</si>
  <si>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</si>
  <si>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</si>
  <si>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</si>
  <si>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</si>
  <si>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</si>
  <si>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</si>
  <si>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</si>
  <si>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</si>
  <si>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</si>
  <si>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</si>
  <si>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</si>
  <si>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</si>
  <si>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</si>
  <si>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</si>
  <si>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</si>
  <si>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</si>
  <si>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</si>
  <si>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</si>
  <si>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</si>
  <si>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</si>
  <si>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</si>
  <si>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</si>
  <si>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</si>
  <si>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</si>
  <si>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</si>
  <si>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</si>
  <si>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</si>
  <si>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</si>
  <si>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</si>
  <si>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</si>
  <si>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</si>
  <si>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</si>
  <si>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</si>
  <si>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</si>
  <si>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</si>
  <si>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</si>
  <si>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</si>
  <si>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</si>
  <si>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</si>
  <si>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</si>
  <si>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</si>
  <si>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</si>
  <si>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</si>
  <si>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</si>
  <si>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</si>
  <si>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</si>
  <si>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</si>
  <si>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</si>
  <si>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</si>
  <si>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</si>
  <si>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</si>
  <si>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</si>
  <si>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</si>
  <si>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</si>
  <si>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</si>
  <si>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</si>
  <si>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</si>
  <si>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</si>
  <si>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</si>
  <si>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</si>
  <si>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</si>
  <si>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</si>
  <si>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</si>
  <si>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</si>
  <si>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</si>
  <si>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</si>
  <si>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</si>
  <si>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</si>
  <si>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</si>
  <si>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</si>
  <si>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</si>
  <si>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</si>
  <si>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</si>
  <si>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</si>
  <si>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</si>
  <si>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</si>
  <si>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</si>
  <si>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</si>
  <si>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</si>
  <si>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</si>
  <si>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</si>
  <si>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</si>
  <si>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</si>
  <si>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</si>
  <si>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</si>
  <si>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</si>
  <si>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</si>
  <si>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</si>
  <si>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</si>
  <si>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</si>
  <si>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</si>
  <si>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</si>
  <si>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</si>
  <si>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</si>
  <si>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</si>
  <si>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</si>
  <si>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</si>
  <si>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</si>
  <si>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</si>
  <si>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</si>
  <si>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</si>
  <si>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</si>
  <si>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</si>
  <si>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</si>
  <si>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</si>
  <si>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</si>
  <si>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</si>
  <si>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</si>
  <si>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</si>
  <si>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</si>
  <si>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</si>
  <si>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</si>
  <si>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</si>
  <si>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</si>
  <si>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</si>
  <si>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</si>
  <si>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</si>
  <si>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</si>
  <si>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</si>
  <si>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</si>
  <si>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</si>
  <si>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</si>
  <si>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</si>
  <si>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</si>
  <si>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</si>
  <si>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</si>
  <si>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</si>
  <si>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</si>
  <si>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</si>
  <si>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</si>
  <si>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</si>
  <si>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</si>
  <si>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</si>
  <si>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</si>
  <si>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</si>
  <si>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</si>
  <si>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</si>
  <si>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</si>
  <si>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</si>
  <si>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</si>
  <si>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</si>
  <si>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</si>
  <si>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</si>
  <si>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</si>
  <si>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</si>
  <si>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</si>
  <si>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</si>
  <si>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</si>
  <si>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</si>
  <si>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</si>
  <si>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</si>
  <si>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</si>
  <si>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</si>
  <si>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</si>
  <si>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</si>
  <si>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</si>
  <si>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</si>
  <si>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</si>
  <si>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</si>
  <si>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</si>
  <si>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</si>
  <si>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</si>
  <si>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</si>
  <si>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</si>
  <si>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</si>
  <si>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</si>
  <si>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</si>
  <si>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</si>
  <si>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</si>
  <si>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</si>
  <si>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</si>
  <si>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</si>
  <si>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</si>
  <si>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</si>
  <si>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</si>
  <si>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</si>
  <si>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</si>
  <si>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</si>
  <si>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</si>
  <si>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</si>
  <si>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</si>
  <si>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</si>
  <si>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</si>
  <si>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</si>
  <si>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</si>
  <si>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</si>
  <si>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</si>
  <si>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</si>
  <si>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</si>
  <si>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</si>
  <si>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</si>
  <si>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</si>
  <si>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</si>
  <si>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</si>
  <si>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</si>
  <si>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</si>
  <si>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</si>
  <si>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</si>
  <si>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</si>
  <si>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</si>
  <si>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</si>
  <si>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</si>
  <si>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</si>
  <si>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</si>
  <si>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</si>
  <si>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</si>
  <si>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</si>
  <si>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</si>
  <si>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</si>
  <si>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</si>
  <si>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</si>
  <si>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</si>
  <si>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</si>
  <si>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</si>
  <si>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</si>
  <si>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</si>
  <si>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</si>
  <si>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</si>
  <si>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</si>
  <si>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</si>
  <si>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</si>
  <si>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</si>
  <si>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</si>
  <si>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</si>
  <si>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</si>
  <si>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</si>
  <si>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</si>
  <si>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</si>
  <si>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</si>
  <si>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</si>
  <si>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</si>
  <si>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</si>
  <si>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</si>
  <si>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</si>
  <si>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</si>
  <si>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</si>
  <si>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</si>
  <si>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</si>
  <si>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</si>
  <si>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</si>
  <si>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</si>
  <si>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</si>
  <si>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</si>
  <si>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</si>
  <si>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</si>
  <si>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</si>
  <si>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</si>
  <si>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</si>
  <si>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</si>
  <si>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</si>
  <si>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</si>
  <si>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</si>
  <si>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</si>
  <si>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</si>
  <si>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</si>
  <si>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</si>
  <si>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</si>
  <si>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</si>
  <si>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</si>
  <si>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</si>
  <si>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</si>
  <si>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</si>
  <si>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</si>
  <si>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</si>
  <si>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</si>
  <si>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</si>
  <si>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</si>
  <si>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</si>
  <si>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</si>
  <si>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</si>
  <si>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</si>
  <si>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</si>
  <si>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</si>
  <si>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</si>
  <si>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</si>
  <si>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</si>
  <si>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</si>
  <si>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</si>
  <si>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</si>
  <si>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</si>
  <si>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</si>
  <si>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</si>
  <si>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</si>
  <si>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</si>
  <si>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</si>
  <si>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</si>
  <si>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</si>
  <si>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</si>
  <si>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</si>
  <si>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</si>
  <si>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</si>
  <si>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</si>
  <si>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</si>
  <si>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</si>
  <si>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</si>
  <si>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</si>
  <si>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</si>
  <si>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</si>
  <si>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</si>
  <si>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</si>
  <si>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</si>
  <si>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</si>
  <si>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</si>
  <si>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</si>
  <si>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</si>
  <si>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</si>
  <si>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</si>
  <si>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</si>
  <si>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</si>
  <si>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</si>
  <si>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</si>
  <si>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</si>
  <si>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</si>
  <si>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</si>
  <si>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</si>
  <si>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</si>
  <si>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</si>
  <si>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</si>
  <si>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</si>
  <si>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</si>
  <si>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</si>
  <si>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</si>
  <si>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</si>
  <si>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</si>
  <si>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</si>
  <si>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</si>
  <si>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</si>
  <si>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</si>
  <si>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</si>
  <si>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</si>
  <si>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</si>
  <si>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</si>
  <si>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</si>
  <si>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</si>
  <si>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</si>
  <si>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</si>
  <si>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</si>
  <si>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</si>
  <si>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</si>
  <si>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</si>
  <si>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</si>
  <si>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</si>
  <si>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</si>
  <si>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</si>
  <si>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</si>
  <si>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</si>
  <si>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</si>
  <si>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</si>
  <si>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</si>
  <si>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</si>
  <si>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</si>
  <si>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</si>
  <si>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</si>
  <si>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</si>
  <si>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</si>
  <si>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</si>
  <si>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</si>
  <si>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</si>
  <si>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</si>
  <si>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</si>
  <si>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</si>
  <si>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</si>
  <si>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</si>
  <si>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</si>
  <si>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</si>
  <si>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</si>
  <si>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</si>
  <si>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</si>
  <si>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</si>
  <si>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</si>
  <si>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</si>
  <si>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</si>
  <si>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</si>
  <si>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</si>
  <si>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</si>
  <si>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</si>
  <si>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</si>
  <si>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</si>
  <si>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</si>
  <si>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</si>
  <si>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</si>
  <si>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</si>
  <si>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</si>
  <si>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</si>
  <si>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</si>
  <si>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</si>
  <si>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</si>
  <si>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</si>
  <si>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</si>
  <si>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</si>
  <si>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</si>
  <si>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</si>
  <si>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</si>
  <si>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</si>
  <si>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</si>
  <si>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</si>
  <si>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</si>
  <si>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</si>
  <si>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</si>
  <si>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</si>
  <si>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</si>
  <si>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</si>
  <si>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</si>
  <si>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</si>
  <si>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</si>
  <si>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</si>
  <si>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</si>
  <si>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</si>
  <si>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</si>
  <si>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</si>
  <si>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</si>
  <si>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</si>
  <si>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</si>
  <si>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</si>
  <si>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</si>
  <si>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</si>
  <si>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</si>
  <si>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</si>
  <si>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</si>
  <si>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</si>
  <si>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</si>
  <si>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</si>
  <si>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</si>
  <si>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</si>
  <si>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</si>
  <si>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</si>
  <si>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</si>
  <si>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</si>
  <si>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</si>
  <si>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</si>
  <si>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</si>
  <si>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</si>
  <si>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</si>
  <si>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</si>
  <si>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</si>
  <si>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</si>
  <si>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</si>
  <si>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</si>
  <si>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</si>
  <si>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</si>
  <si>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</si>
  <si>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</si>
  <si>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</si>
  <si>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</si>
  <si>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</si>
  <si>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</si>
  <si>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</si>
  <si>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</si>
  <si>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</si>
  <si>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</si>
  <si>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</si>
  <si>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</si>
  <si>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</si>
  <si>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</si>
  <si>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</si>
  <si>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</si>
  <si>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</si>
  <si>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</si>
  <si>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</si>
  <si>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</si>
  <si>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</si>
  <si>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</si>
  <si>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</si>
  <si>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</si>
  <si>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</si>
  <si>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</si>
  <si>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</si>
  <si>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</si>
  <si>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</si>
  <si>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</si>
  <si>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</si>
  <si>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</si>
  <si>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</si>
  <si>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</si>
  <si>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</si>
  <si>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</si>
  <si>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</si>
  <si>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</si>
  <si>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</si>
  <si>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</si>
  <si>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</si>
  <si>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</si>
  <si>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</si>
  <si>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</si>
  <si>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</si>
  <si>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</si>
  <si>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</si>
  <si>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</si>
  <si>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</si>
  <si>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</si>
  <si>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</si>
  <si>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</si>
  <si>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</si>
  <si>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</si>
  <si>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</si>
  <si>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</si>
  <si>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</si>
  <si>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</si>
  <si>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</si>
  <si>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</si>
  <si>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</si>
  <si>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</si>
  <si>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</si>
  <si>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</si>
  <si>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</si>
  <si>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</si>
  <si>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</si>
  <si>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</si>
  <si>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</si>
  <si>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</si>
  <si>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</si>
  <si>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</si>
  <si>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</si>
  <si>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</si>
  <si>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</si>
  <si>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</si>
  <si>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</si>
  <si>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</si>
  <si>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</si>
  <si>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</si>
  <si>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</si>
  <si>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</si>
  <si>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</si>
  <si>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</si>
  <si>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</si>
  <si>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</si>
  <si>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</si>
  <si>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</si>
  <si>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</si>
  <si>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</si>
  <si>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</si>
  <si>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</si>
  <si>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</si>
  <si>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</si>
  <si>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</si>
  <si>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</si>
  <si>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</si>
  <si>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</si>
  <si>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</si>
  <si>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</si>
  <si>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</si>
  <si>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</si>
  <si>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</si>
  <si>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</si>
  <si>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</si>
  <si>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</si>
  <si>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</si>
  <si>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</si>
  <si>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</si>
  <si>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</si>
  <si>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</si>
  <si>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</si>
  <si>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</si>
  <si>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</si>
  <si>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</si>
  <si>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</si>
  <si>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</si>
  <si>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</si>
  <si>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</si>
  <si>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</si>
  <si>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</si>
  <si>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</si>
  <si>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</si>
  <si>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</si>
  <si>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</si>
  <si>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</si>
  <si>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</si>
  <si>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</si>
  <si>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</si>
  <si>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</si>
  <si>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</si>
  <si>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</si>
  <si>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</si>
  <si>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</si>
  <si>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</si>
  <si>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</si>
  <si>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</si>
  <si>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</si>
  <si>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</si>
  <si>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</si>
  <si>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</si>
  <si>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</si>
  <si>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</si>
  <si>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</si>
  <si>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</si>
  <si>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</si>
  <si>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</si>
  <si>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</si>
  <si>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</si>
  <si>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</si>
  <si>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</si>
  <si>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</si>
  <si>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</si>
  <si>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</si>
  <si>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</si>
  <si>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</si>
  <si>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</si>
  <si>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</si>
  <si>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</si>
  <si>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</si>
  <si>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</si>
  <si>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</si>
  <si>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</si>
  <si>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</si>
  <si>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</si>
  <si>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</si>
  <si>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</si>
  <si>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</si>
  <si>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</si>
  <si>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</si>
  <si>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</si>
  <si>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</si>
  <si>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</si>
  <si>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</si>
  <si>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</si>
  <si>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</si>
  <si>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</si>
  <si>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</si>
  <si>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</si>
  <si>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</si>
  <si>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</si>
  <si>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</si>
  <si>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</si>
  <si>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</si>
  <si>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</si>
  <si>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</si>
  <si>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</si>
  <si>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</si>
  <si>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</si>
  <si>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</si>
  <si>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</si>
  <si>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</si>
  <si>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</si>
  <si>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</si>
  <si>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</si>
  <si>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</si>
  <si>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</si>
  <si>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</si>
  <si>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</si>
  <si>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</si>
  <si>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</si>
  <si>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</si>
  <si>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</si>
  <si>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</si>
  <si>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</si>
  <si>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</si>
  <si>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</si>
  <si>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</si>
  <si>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</si>
  <si>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</si>
  <si>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</si>
  <si>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</si>
  <si>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</si>
  <si>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</si>
  <si>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</si>
  <si>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</si>
  <si>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</si>
  <si>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</si>
  <si>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</si>
  <si>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</si>
  <si>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</si>
  <si>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</si>
  <si>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</si>
  <si>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</si>
  <si>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</si>
  <si>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</si>
  <si>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</si>
  <si>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</si>
  <si>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</si>
  <si>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</si>
  <si>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</si>
  <si>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</si>
  <si>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</si>
  <si>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</si>
  <si>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</si>
  <si>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</si>
  <si>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</si>
  <si>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</si>
  <si>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</si>
  <si>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</si>
  <si>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</si>
  <si>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</si>
  <si>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</si>
  <si>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</si>
  <si>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</si>
  <si>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</si>
  <si>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</si>
  <si>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</si>
  <si>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</si>
  <si>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</si>
  <si>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</si>
  <si>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</si>
  <si>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</si>
  <si>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</si>
  <si>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</si>
  <si>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</si>
  <si>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</si>
  <si>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</si>
  <si>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</si>
  <si>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</si>
  <si>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</si>
  <si>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</si>
  <si>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</si>
  <si>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</si>
  <si>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</si>
  <si>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</si>
  <si>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</si>
  <si>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</si>
  <si>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</si>
  <si>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</si>
  <si>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</si>
  <si>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</si>
  <si>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</si>
  <si>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</si>
  <si>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</si>
  <si>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</si>
  <si>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</si>
  <si>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</si>
  <si>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</si>
  <si>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</si>
  <si>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</si>
  <si>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</si>
  <si>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</si>
  <si>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</si>
  <si>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</si>
  <si>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</si>
  <si>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</si>
  <si>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</si>
  <si>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</si>
  <si>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</si>
  <si>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</si>
  <si>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</si>
  <si>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</si>
  <si>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</si>
  <si>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</si>
  <si>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</si>
  <si>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</si>
  <si>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</si>
  <si>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</si>
  <si>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</si>
  <si>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</si>
  <si>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</si>
  <si>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</si>
  <si>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</si>
  <si>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</si>
  <si>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</si>
  <si>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</si>
  <si>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</si>
  <si>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</si>
  <si>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</si>
  <si>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</si>
  <si>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</si>
  <si>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</si>
  <si>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</si>
  <si>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</si>
  <si>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</si>
  <si>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</si>
  <si>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</si>
  <si>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</si>
  <si>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</si>
  <si>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</si>
  <si>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</si>
  <si>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</si>
  <si>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</si>
  <si>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</si>
  <si>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</si>
  <si>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</si>
  <si>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</si>
  <si>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</si>
  <si>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</si>
  <si>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</si>
  <si>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</si>
  <si>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</si>
  <si>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</si>
  <si>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</si>
  <si>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</si>
  <si>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</si>
  <si>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</si>
  <si>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</si>
  <si>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</si>
  <si>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</si>
  <si>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</si>
  <si>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</si>
  <si>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</si>
  <si>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</si>
  <si>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</si>
  <si>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</si>
  <si>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</si>
  <si>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</si>
  <si>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</si>
  <si>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</si>
  <si>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</si>
  <si>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</si>
  <si>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</si>
  <si>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</si>
  <si>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</si>
  <si>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</si>
  <si>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</si>
  <si>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</si>
  <si>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</si>
  <si>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</si>
  <si>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</si>
  <si>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</si>
  <si>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</si>
  <si>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</si>
  <si>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</si>
  <si>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</si>
  <si>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</si>
  <si>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</si>
  <si>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</si>
  <si>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</si>
  <si>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</si>
  <si>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</si>
  <si>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</si>
  <si>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</si>
  <si>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</si>
  <si>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</si>
  <si>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</si>
  <si>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</si>
  <si>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</si>
  <si>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</si>
  <si>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</si>
  <si>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</si>
  <si>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</si>
  <si>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</si>
  <si>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</si>
  <si>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</si>
  <si>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</si>
  <si>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</si>
  <si>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</si>
  <si>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</si>
  <si>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</si>
  <si>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</si>
  <si>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</si>
  <si>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</si>
  <si>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</si>
  <si>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</si>
  <si>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</si>
  <si>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</si>
  <si>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</si>
  <si>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</si>
  <si>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</si>
  <si>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</si>
  <si>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</si>
  <si>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</si>
  <si>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</si>
  <si>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</si>
  <si>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</si>
  <si>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</si>
  <si>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</si>
  <si>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</si>
  <si>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</si>
  <si>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</si>
  <si>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</si>
  <si>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</si>
  <si>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</si>
  <si>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</si>
  <si>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</si>
  <si>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</si>
  <si>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</si>
  <si>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</si>
  <si>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</si>
  <si>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</si>
  <si>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</si>
  <si>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</si>
  <si>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</si>
  <si>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</si>
  <si>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</si>
  <si>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</si>
  <si>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</si>
  <si>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</si>
  <si>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</si>
  <si>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</si>
  <si>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</si>
  <si>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</si>
  <si>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</si>
  <si>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</si>
  <si>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</si>
  <si>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</si>
  <si>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</si>
  <si>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</si>
  <si>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</si>
  <si>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</si>
  <si>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</si>
  <si>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</si>
  <si>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</si>
  <si>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</si>
  <si>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</si>
  <si>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</si>
  <si>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</si>
  <si>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</si>
  <si>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</si>
  <si>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</si>
  <si>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</si>
  <si>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</si>
  <si>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</si>
  <si>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</si>
  <si>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</si>
  <si>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</si>
  <si>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</si>
  <si>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</si>
  <si>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</si>
  <si>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</si>
  <si>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</si>
  <si>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</si>
  <si>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</si>
  <si>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</si>
  <si>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</si>
  <si>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</si>
  <si>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</si>
  <si>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</si>
  <si>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</si>
  <si>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</si>
  <si>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</si>
  <si>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</si>
  <si>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</si>
  <si>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</si>
  <si>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</si>
  <si>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</si>
  <si>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</si>
  <si>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</si>
  <si>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</si>
  <si>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</si>
  <si>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</si>
  <si>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</si>
  <si>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</si>
  <si>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</si>
  <si>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</si>
  <si>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</si>
  <si>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</si>
  <si>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</si>
  <si>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</si>
  <si>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</si>
  <si>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</si>
  <si>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</si>
  <si>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</si>
  <si>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</si>
  <si>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</si>
  <si>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</si>
  <si>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</si>
  <si>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</si>
  <si>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</si>
  <si>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</si>
  <si>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</si>
  <si>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</si>
  <si>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</si>
  <si>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</si>
  <si>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</si>
  <si>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</si>
  <si>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</si>
  <si>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</si>
  <si>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</si>
  <si>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</si>
  <si>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</si>
  <si>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</si>
  <si>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</si>
  <si>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</si>
  <si>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</si>
  <si>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</si>
  <si>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</si>
  <si>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</si>
  <si>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</si>
  <si>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</si>
  <si>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</si>
  <si>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</si>
  <si>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</si>
  <si>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</si>
  <si>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</si>
  <si>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</si>
  <si>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</si>
  <si>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</si>
  <si>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</si>
  <si>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</si>
  <si>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</si>
  <si>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</si>
  <si>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</si>
  <si>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</si>
  <si>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</si>
  <si>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</si>
  <si>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</si>
  <si>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</si>
  <si>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</si>
  <si>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</si>
  <si>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</si>
  <si>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</si>
  <si>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</si>
  <si>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</si>
  <si>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</si>
  <si>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</si>
  <si>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</si>
  <si>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</si>
  <si>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</si>
  <si>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</si>
  <si>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</si>
  <si>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</si>
  <si>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</si>
  <si>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</si>
  <si>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</si>
  <si>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</si>
  <si>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</si>
  <si>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</si>
  <si>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</si>
  <si>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</si>
  <si>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</si>
  <si>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</si>
  <si>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</si>
  <si>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</si>
  <si>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</si>
  <si>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</si>
  <si>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</si>
  <si>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</si>
  <si>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</si>
  <si>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</si>
  <si>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</si>
  <si>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</si>
  <si>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</si>
  <si>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</si>
  <si>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</si>
  <si>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</si>
  <si>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</si>
  <si>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</si>
  <si>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</si>
  <si>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</si>
  <si>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</si>
  <si>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</si>
  <si>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</si>
  <si>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</si>
  <si>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</si>
  <si>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</si>
  <si>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</si>
  <si>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</si>
  <si>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</si>
  <si>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</si>
  <si>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</si>
  <si>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</si>
  <si>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</si>
  <si>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</si>
  <si>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</si>
  <si>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</si>
  <si>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</si>
  <si>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</si>
  <si>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</si>
  <si>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</si>
  <si>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</si>
  <si>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</si>
  <si>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</si>
  <si>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</si>
  <si>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</si>
  <si>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</si>
  <si>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</si>
  <si>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</si>
  <si>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</si>
  <si>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</si>
  <si>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</si>
  <si>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</si>
  <si>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</si>
  <si>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</si>
  <si>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</si>
  <si>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</si>
  <si>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</si>
  <si>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</si>
  <si>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</si>
  <si>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</si>
  <si>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</si>
  <si>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</si>
  <si>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</si>
  <si>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</si>
  <si>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</si>
  <si>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</si>
  <si>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</si>
  <si>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</si>
  <si>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</si>
  <si>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</si>
  <si>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</si>
  <si>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</si>
  <si>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</si>
  <si>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</si>
  <si>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</si>
  <si>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</si>
  <si>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</si>
  <si>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</si>
  <si>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</si>
  <si>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</si>
  <si>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</si>
  <si>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</si>
  <si>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</si>
  <si>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</si>
  <si>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</si>
  <si>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</si>
  <si>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</si>
  <si>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</si>
  <si>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</si>
  <si>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</si>
  <si>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</si>
  <si>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</si>
  <si>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</si>
  <si>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</si>
  <si>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</si>
  <si>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</si>
  <si>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</si>
  <si>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</si>
  <si>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</si>
  <si>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</si>
  <si>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</si>
  <si>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</si>
  <si>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</si>
  <si>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</si>
  <si>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</si>
  <si>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</si>
  <si>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</si>
  <si>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</si>
  <si>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</si>
  <si>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</si>
  <si>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</si>
  <si>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</si>
  <si>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</si>
  <si>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</si>
  <si>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</si>
  <si>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</si>
  <si>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</si>
  <si>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</si>
  <si>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</si>
  <si>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</si>
  <si>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</si>
  <si>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</si>
  <si>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</si>
  <si>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</si>
  <si>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</si>
  <si>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</si>
  <si>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</si>
  <si>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</si>
  <si>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</si>
  <si>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</si>
  <si>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</si>
  <si>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</si>
  <si>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</si>
  <si>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</si>
  <si>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</si>
  <si>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</si>
  <si>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</si>
  <si>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</si>
  <si>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</si>
  <si>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</si>
  <si>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</si>
  <si>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</si>
  <si>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</si>
  <si>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</si>
  <si>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</si>
  <si>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</si>
  <si>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</si>
  <si>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</si>
  <si>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</si>
  <si>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</si>
  <si>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</si>
  <si>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</si>
  <si>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</si>
  <si>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</si>
  <si>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</si>
  <si>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</si>
  <si>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</si>
  <si>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</si>
  <si>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</si>
  <si>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</si>
  <si>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</si>
  <si>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</si>
  <si>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</si>
  <si>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</si>
  <si>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</si>
  <si>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</si>
  <si>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</si>
  <si>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</si>
  <si>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</si>
  <si>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</si>
  <si>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</si>
  <si>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</si>
  <si>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</si>
  <si>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</si>
  <si>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</si>
  <si>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</si>
  <si>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</si>
  <si>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</si>
  <si>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</si>
  <si>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</si>
  <si>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</si>
  <si>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</si>
  <si>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</si>
  <si>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</si>
  <si>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</si>
  <si>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</si>
  <si>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</si>
  <si>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</si>
  <si>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</si>
  <si>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</si>
  <si>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</si>
  <si>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</si>
  <si>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</si>
  <si>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</si>
  <si>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</si>
  <si>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</si>
  <si>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</si>
  <si>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</si>
  <si>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</si>
  <si>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</si>
  <si>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</si>
  <si>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</si>
  <si>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</si>
  <si>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</si>
  <si>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</si>
  <si>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</si>
  <si>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</si>
  <si>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</si>
  <si>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</si>
  <si>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</si>
  <si>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</si>
  <si>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</si>
  <si>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</si>
  <si>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</si>
  <si>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</si>
  <si>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</si>
  <si>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</si>
  <si>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</si>
  <si>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</si>
  <si>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</si>
  <si>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</si>
  <si>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</si>
  <si>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</si>
  <si>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</si>
  <si>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</si>
  <si>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</si>
  <si>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</si>
  <si>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</si>
  <si>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</si>
  <si>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</si>
  <si>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</si>
  <si>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</si>
  <si>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</si>
  <si>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</si>
  <si>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</si>
  <si>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</si>
  <si>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</si>
  <si>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</si>
  <si>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</si>
  <si>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</si>
  <si>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</si>
  <si>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</si>
  <si>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</si>
  <si>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</si>
  <si>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</si>
  <si>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</si>
  <si>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</si>
  <si>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</si>
  <si>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</si>
  <si>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</si>
  <si>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</si>
  <si>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</si>
  <si>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</si>
  <si>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</si>
  <si>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</si>
  <si>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</si>
  <si>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</si>
  <si>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</si>
  <si>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</si>
  <si>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</si>
  <si>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</si>
  <si>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</si>
  <si>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</si>
  <si>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</si>
  <si>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</si>
  <si>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</si>
  <si>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</si>
  <si>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</si>
  <si>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</si>
  <si>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</si>
  <si>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</si>
  <si>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</si>
  <si>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</si>
  <si>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</si>
  <si>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</si>
  <si>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</si>
  <si>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</si>
  <si>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</si>
  <si>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</si>
  <si>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</si>
  <si>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</si>
  <si>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</si>
  <si>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</si>
  <si>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</si>
  <si>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</si>
  <si>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</si>
  <si>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</si>
  <si>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</si>
  <si>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</si>
  <si>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</si>
  <si>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</si>
  <si>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</si>
  <si>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</si>
  <si>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</si>
  <si>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</si>
  <si>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</si>
  <si>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</si>
  <si>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</si>
  <si>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</si>
  <si>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</si>
  <si>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</si>
  <si>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</si>
  <si>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</si>
  <si>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</si>
  <si>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</si>
  <si>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</si>
  <si>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</si>
  <si>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</si>
  <si>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</si>
  <si>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</si>
  <si>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</si>
  <si>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</si>
  <si>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</si>
  <si>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</si>
  <si>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</si>
  <si>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</si>
  <si>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</si>
  <si>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</si>
  <si>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</si>
  <si>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</si>
  <si>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</si>
  <si>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</si>
  <si>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</si>
  <si>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</si>
  <si>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</si>
  <si>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</si>
  <si>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</si>
  <si>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</si>
  <si>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</si>
  <si>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</si>
  <si>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</si>
  <si>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</si>
  <si>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</si>
  <si>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</si>
  <si>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</si>
  <si>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</si>
  <si>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</si>
  <si>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</si>
  <si>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</si>
  <si>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</si>
  <si>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</si>
  <si>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</si>
  <si>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</si>
  <si>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</si>
  <si>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</si>
  <si>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</si>
  <si>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</si>
  <si>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</si>
  <si>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</si>
  <si>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</si>
  <si>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</si>
  <si>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</si>
  <si>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</si>
  <si>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</si>
  <si>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</si>
  <si>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</si>
  <si>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</si>
  <si>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</si>
  <si>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</si>
  <si>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</si>
  <si>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</si>
  <si>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</si>
  <si>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</si>
  <si>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</si>
  <si>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</si>
  <si>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</si>
  <si>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</si>
  <si>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</si>
  <si>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</si>
  <si>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</si>
  <si>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</si>
  <si>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</si>
  <si>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</si>
  <si>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</si>
  <si>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</si>
  <si>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</si>
  <si>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</si>
  <si>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</si>
  <si>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</si>
  <si>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</si>
  <si>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</si>
  <si>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</si>
  <si>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</si>
  <si>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</si>
  <si>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</si>
  <si>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</si>
  <si>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</si>
  <si>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</si>
  <si>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</si>
  <si>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</si>
  <si>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</si>
  <si>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</si>
  <si>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</si>
  <si>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</si>
  <si>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</si>
  <si>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</si>
  <si>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</si>
  <si>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</si>
  <si>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</si>
  <si>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</si>
  <si>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</si>
  <si>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</si>
  <si>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</si>
  <si>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</si>
  <si>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</si>
  <si>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</si>
  <si>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</si>
  <si>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</si>
  <si>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</si>
  <si>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</si>
  <si>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</si>
  <si>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</si>
  <si>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</si>
  <si>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</si>
  <si>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</si>
  <si>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</si>
  <si>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</si>
  <si>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</si>
  <si>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</si>
  <si>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</si>
  <si>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</si>
  <si>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</si>
  <si>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</si>
  <si>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</si>
  <si>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</si>
  <si>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</si>
  <si>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</si>
  <si>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</si>
  <si>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</si>
  <si>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</si>
  <si>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</si>
  <si>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</si>
  <si>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</si>
  <si>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</si>
  <si>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</si>
  <si>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</si>
  <si>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</si>
  <si>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</si>
  <si>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</si>
  <si>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</si>
  <si>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</si>
  <si>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</si>
  <si>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</si>
  <si>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</si>
  <si>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</si>
  <si>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</si>
  <si>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</si>
  <si>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</si>
  <si>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</si>
  <si>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</si>
  <si>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</si>
  <si>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</si>
  <si>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</si>
  <si>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</si>
  <si>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</si>
  <si>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</si>
  <si>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</si>
  <si>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</si>
  <si>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</si>
  <si>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</si>
  <si>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</si>
  <si>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</si>
  <si>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</si>
  <si>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</si>
  <si>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</si>
  <si>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</si>
  <si>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</si>
  <si>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</si>
  <si>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</si>
  <si>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</si>
  <si>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</si>
  <si>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</si>
  <si>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</si>
  <si>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</si>
  <si>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</si>
  <si>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</si>
  <si>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</si>
  <si>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</si>
  <si>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</si>
  <si>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</si>
  <si>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</si>
  <si>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</si>
  <si>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</si>
  <si>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</si>
  <si>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</si>
  <si>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</si>
  <si>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</si>
  <si>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</si>
  <si>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</si>
  <si>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</si>
  <si>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</si>
  <si>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</si>
  <si>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</si>
  <si>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</si>
  <si>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</si>
  <si>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</si>
  <si>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</si>
  <si>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</si>
  <si>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</si>
  <si>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</si>
  <si>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</si>
  <si>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</si>
  <si>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</si>
  <si>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</si>
  <si>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</si>
  <si>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</si>
  <si>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</si>
  <si>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</si>
  <si>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</si>
  <si>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</si>
  <si>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</si>
  <si>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</si>
  <si>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</si>
  <si>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</si>
  <si>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</si>
  <si>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</si>
  <si>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</si>
  <si>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</si>
  <si>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</si>
  <si>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</si>
  <si>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</si>
  <si>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</si>
  <si>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</si>
  <si>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</si>
  <si>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</si>
  <si>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</si>
  <si>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</si>
  <si>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</si>
  <si>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</si>
  <si>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</si>
  <si>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</si>
  <si>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</si>
  <si>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</si>
  <si>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</si>
  <si>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</si>
  <si>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</si>
  <si>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</si>
  <si>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</si>
  <si>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</si>
  <si>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</si>
  <si>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</si>
  <si>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</si>
  <si>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</si>
  <si>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</si>
  <si>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</si>
  <si>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</si>
  <si>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</si>
  <si>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</si>
  <si>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</si>
  <si>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</si>
  <si>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</si>
  <si>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</si>
  <si>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</si>
  <si>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</si>
  <si>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</si>
  <si>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</si>
  <si>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</si>
  <si>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</si>
  <si>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</si>
  <si>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</si>
  <si>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</si>
  <si>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</si>
  <si>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</si>
  <si>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</si>
  <si>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</si>
  <si>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</si>
  <si>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</si>
  <si>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</si>
  <si>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</si>
  <si>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</si>
  <si>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</si>
  <si>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</si>
  <si>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</si>
  <si>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</si>
  <si>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</si>
  <si>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</si>
  <si>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</si>
  <si>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</si>
  <si>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</si>
  <si>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</si>
  <si>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</si>
  <si>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</si>
  <si>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</si>
  <si>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</si>
  <si>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</si>
  <si>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</si>
  <si>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</si>
  <si>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</si>
  <si>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</si>
  <si>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</si>
  <si>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</si>
  <si>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</si>
  <si>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</si>
  <si>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</si>
  <si>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</si>
  <si>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</si>
  <si>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</si>
  <si>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</si>
  <si>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</si>
  <si>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</si>
  <si>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</si>
  <si>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</si>
  <si>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</si>
  <si>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</si>
  <si>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</si>
  <si>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</si>
  <si>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</si>
  <si>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</si>
  <si>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</si>
  <si>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</si>
  <si>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</si>
  <si>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</si>
  <si>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</si>
  <si>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</si>
  <si>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</si>
  <si>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</si>
  <si>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</si>
  <si>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</si>
  <si>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</si>
  <si>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</si>
  <si>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</si>
  <si>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</si>
  <si>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</si>
  <si>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</si>
  <si>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</si>
  <si>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</si>
  <si>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</si>
  <si>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</si>
  <si>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</si>
  <si>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</si>
  <si>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</si>
  <si>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</si>
  <si>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</si>
  <si>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</si>
  <si>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</si>
  <si>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</si>
  <si>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</si>
  <si>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</si>
  <si>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</si>
  <si>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</si>
  <si>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</si>
  <si>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</si>
  <si>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</si>
  <si>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</si>
  <si>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</si>
  <si>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</si>
  <si>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</si>
  <si>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</si>
  <si>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</si>
  <si>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</si>
  <si>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</si>
  <si>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</si>
  <si>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</si>
  <si>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</si>
  <si>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</si>
  <si>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</si>
  <si>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</si>
  <si>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</si>
  <si>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</si>
  <si>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</si>
  <si>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</si>
  <si>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</si>
  <si>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</si>
  <si>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</si>
  <si>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</si>
  <si>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</si>
  <si>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</si>
  <si>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</si>
  <si>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</si>
  <si>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</si>
  <si>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</si>
  <si>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</si>
  <si>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</si>
  <si>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</si>
  <si>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</si>
  <si>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</si>
  <si>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</si>
  <si>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</si>
  <si>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</si>
  <si>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</si>
  <si>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</si>
  <si>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</si>
  <si>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</si>
  <si>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</si>
  <si>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</si>
  <si>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</si>
  <si>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</si>
  <si>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</si>
  <si>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</si>
  <si>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</si>
  <si>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</si>
  <si>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</si>
  <si>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</si>
  <si>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</si>
  <si>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</si>
  <si>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</si>
  <si>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</si>
  <si>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</si>
  <si>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</si>
  <si>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</si>
  <si>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</si>
  <si>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</si>
  <si>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</si>
  <si>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</si>
  <si>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</si>
  <si>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</si>
  <si>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</si>
  <si>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</si>
  <si>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</si>
  <si>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</si>
  <si>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</si>
  <si>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</si>
  <si>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</si>
  <si>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</si>
  <si>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</si>
  <si>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</si>
  <si>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</si>
  <si>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</si>
  <si>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</si>
  <si>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</si>
  <si>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</si>
  <si>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</si>
  <si>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</si>
  <si>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</si>
  <si>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</si>
  <si>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</si>
  <si>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</si>
  <si>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</si>
  <si>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</si>
  <si>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</si>
  <si>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</si>
  <si>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</si>
  <si>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</si>
  <si>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</si>
  <si>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</si>
  <si>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</si>
  <si>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</si>
  <si>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</si>
  <si>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</si>
  <si>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</si>
  <si>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</si>
  <si>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</si>
  <si>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</si>
  <si>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</si>
  <si>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</si>
  <si>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</si>
  <si>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</si>
  <si>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</si>
  <si>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</si>
  <si>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</si>
  <si>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</si>
  <si>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</si>
  <si>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</si>
  <si>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</si>
  <si>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</si>
  <si>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</si>
  <si>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</si>
  <si>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</si>
  <si>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</si>
  <si>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</si>
  <si>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</si>
  <si>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</si>
  <si>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</si>
  <si>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</si>
  <si>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</si>
  <si>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</si>
  <si>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</si>
  <si>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</si>
  <si>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</si>
  <si>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</si>
  <si>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</si>
  <si>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</si>
  <si>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</si>
  <si>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</si>
  <si>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</si>
  <si>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</si>
  <si>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</si>
  <si>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</si>
  <si>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</si>
  <si>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</si>
  <si>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</si>
  <si>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</si>
  <si>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</si>
  <si>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</si>
  <si>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</si>
  <si>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</si>
  <si>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</si>
  <si>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</si>
  <si>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</si>
  <si>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</si>
  <si>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</si>
  <si>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</si>
  <si>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</si>
  <si>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</si>
  <si>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</si>
  <si>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</si>
  <si>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</si>
  <si>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</si>
  <si>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</si>
  <si>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</si>
  <si>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</si>
  <si>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</si>
  <si>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</si>
  <si>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</si>
  <si>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</si>
  <si>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</si>
  <si>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</si>
  <si>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</si>
  <si>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</si>
  <si>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</si>
  <si>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</si>
  <si>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</si>
  <si>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</si>
  <si>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</si>
  <si>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</si>
  <si>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</si>
  <si>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</si>
  <si>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</si>
  <si>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</si>
  <si>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</si>
  <si>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</si>
  <si>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</si>
  <si>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</si>
  <si>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</si>
  <si>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</si>
  <si>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</si>
  <si>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</si>
  <si>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</si>
  <si>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</si>
  <si>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</si>
  <si>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</si>
  <si>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</si>
  <si>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</si>
  <si>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</si>
  <si>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</si>
  <si>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</si>
  <si>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</si>
  <si>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</si>
  <si>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</si>
  <si>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</si>
  <si>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</si>
  <si>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</si>
  <si>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</si>
  <si>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</si>
  <si>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</si>
  <si>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</si>
  <si>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</si>
  <si>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</si>
  <si>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</si>
  <si>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</si>
  <si>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</si>
  <si>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</si>
  <si>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</si>
  <si>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</si>
  <si>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</si>
  <si>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</si>
  <si>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</si>
  <si>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</si>
  <si>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</si>
  <si>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</si>
  <si>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</si>
  <si>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</si>
  <si>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</si>
  <si>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</si>
  <si>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</si>
  <si>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</si>
  <si>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</si>
  <si>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</si>
  <si>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</si>
  <si>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</si>
  <si>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</si>
  <si>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</si>
  <si>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</si>
  <si>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</si>
  <si>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</si>
  <si>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</si>
  <si>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</si>
  <si>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</si>
  <si>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</si>
  <si>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</si>
  <si>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</si>
  <si>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</si>
  <si>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</si>
  <si>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</si>
  <si>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</si>
  <si>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</si>
  <si>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</si>
  <si>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</si>
  <si>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</si>
  <si>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</si>
  <si>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</si>
  <si>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</si>
  <si>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</si>
  <si>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</si>
  <si>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</si>
  <si>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</si>
  <si>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</si>
  <si>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</si>
  <si>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</si>
  <si>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</si>
  <si>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</si>
  <si>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</si>
  <si>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</si>
  <si>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</si>
  <si>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</si>
  <si>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</si>
  <si>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</si>
  <si>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</si>
  <si>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</si>
  <si>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</si>
  <si>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</si>
  <si>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</si>
  <si>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</si>
  <si>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</si>
  <si>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</si>
  <si>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</si>
  <si>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</si>
  <si>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</si>
  <si>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</si>
  <si>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</si>
  <si>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</si>
  <si>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</si>
  <si>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</si>
  <si>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</si>
  <si>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</si>
  <si>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</si>
  <si>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</si>
  <si>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</si>
  <si>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</si>
  <si>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</si>
  <si>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</si>
  <si>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</si>
  <si>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</si>
  <si>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</si>
  <si>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</si>
  <si>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</si>
  <si>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</si>
  <si>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</si>
  <si>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</si>
  <si>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</si>
  <si>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</si>
  <si>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</si>
  <si>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</si>
  <si>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</si>
  <si>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</si>
  <si>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</si>
  <si>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</si>
  <si>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</si>
  <si>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</si>
  <si>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</si>
  <si>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</si>
  <si>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</si>
  <si>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</si>
  <si>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</si>
  <si>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</si>
  <si>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</si>
  <si>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</si>
  <si>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</si>
  <si>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</si>
  <si>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</si>
  <si>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</si>
  <si>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</si>
  <si>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</si>
  <si>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</si>
  <si>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</si>
  <si>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</si>
  <si>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</si>
  <si>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</si>
  <si>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</si>
  <si>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</si>
  <si>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</si>
  <si>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</si>
  <si>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</si>
  <si>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</si>
  <si>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</si>
  <si>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</si>
  <si>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</si>
  <si>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</si>
  <si>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</si>
  <si>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</si>
  <si>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</si>
  <si>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</si>
  <si>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</si>
  <si>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</si>
  <si>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</si>
  <si>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</si>
  <si>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</si>
  <si>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</si>
  <si>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</si>
  <si>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</si>
  <si>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</si>
  <si>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</si>
  <si>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</si>
  <si>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</si>
  <si>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</si>
  <si>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</si>
  <si>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</si>
  <si>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</si>
  <si>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</si>
  <si>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</si>
  <si>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</si>
  <si>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</si>
  <si>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</si>
  <si>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</si>
  <si>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</si>
  <si>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</si>
  <si>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</si>
  <si>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</si>
  <si>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</si>
  <si>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</si>
  <si>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</si>
  <si>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</si>
  <si>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</si>
  <si>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</si>
  <si>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</si>
  <si>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</si>
  <si>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</si>
  <si>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</si>
  <si>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</si>
  <si>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</si>
  <si>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</si>
  <si>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</si>
  <si>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</si>
  <si>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</si>
  <si>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</si>
  <si>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</si>
  <si>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</si>
  <si>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</si>
  <si>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</si>
  <si>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</si>
  <si>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</si>
  <si>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</si>
  <si>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</si>
  <si>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</si>
  <si>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</si>
  <si>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</si>
  <si>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</si>
  <si>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</si>
  <si>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</si>
  <si>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</si>
  <si>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</si>
  <si>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</si>
  <si>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</si>
  <si>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</si>
  <si>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</si>
  <si>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</si>
  <si>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</si>
  <si>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</si>
  <si>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</si>
  <si>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</si>
  <si>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</si>
  <si>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</si>
  <si>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</si>
  <si>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</si>
  <si>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</si>
  <si>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</si>
  <si>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</si>
  <si>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</si>
  <si>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</si>
  <si>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</si>
  <si>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</si>
  <si>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</si>
  <si>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</si>
  <si>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</si>
  <si>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</si>
  <si>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</si>
  <si>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</si>
  <si>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</si>
  <si>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</si>
  <si>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</si>
  <si>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</si>
  <si>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</si>
  <si>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</si>
  <si>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</si>
  <si>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</si>
  <si>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</si>
  <si>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</si>
  <si>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</si>
  <si>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</si>
  <si>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</si>
  <si>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</si>
  <si>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</si>
  <si>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</si>
  <si>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</si>
  <si>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</si>
  <si>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</si>
  <si>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</si>
  <si>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</si>
  <si>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</si>
  <si>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</si>
  <si>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</si>
  <si>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</si>
  <si>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</si>
  <si>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</si>
  <si>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</si>
  <si>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</si>
  <si>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</si>
  <si>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</si>
  <si>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</si>
  <si>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</si>
  <si>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</si>
  <si>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</si>
  <si>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</si>
  <si>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</si>
  <si>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</si>
  <si>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</si>
  <si>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</si>
  <si>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</si>
  <si>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</si>
  <si>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</si>
  <si>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</si>
  <si>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</si>
  <si>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</si>
  <si>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</si>
  <si>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</si>
  <si>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</si>
  <si>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</si>
  <si>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</si>
  <si>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</si>
  <si>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</si>
  <si>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</si>
  <si>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</si>
  <si>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</si>
  <si>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</si>
  <si>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</si>
  <si>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</si>
  <si>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</si>
  <si>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</si>
  <si>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</si>
  <si>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</si>
  <si>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</si>
  <si>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</si>
  <si>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</si>
  <si>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</si>
  <si>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</si>
  <si>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</si>
  <si>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</si>
  <si>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</si>
  <si>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</si>
  <si>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</si>
  <si>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</si>
  <si>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</si>
  <si>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</si>
  <si>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</si>
  <si>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</si>
  <si>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</si>
  <si>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</si>
  <si>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</si>
  <si>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</si>
  <si>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</si>
  <si>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</si>
  <si>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</si>
  <si>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</si>
  <si>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</si>
  <si>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</si>
  <si>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</si>
  <si>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</si>
  <si>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</si>
  <si>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</si>
  <si>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</si>
  <si>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</si>
  <si>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</si>
  <si>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</si>
  <si>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</si>
  <si>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</si>
  <si>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</si>
  <si>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</si>
  <si>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</si>
  <si>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</si>
  <si>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</si>
  <si>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</si>
  <si>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</si>
  <si>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</si>
  <si>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</si>
  <si>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</si>
  <si>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</si>
  <si>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</si>
  <si>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</si>
  <si>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</si>
  <si>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</si>
  <si>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</si>
  <si>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</si>
  <si>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</si>
  <si>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</si>
  <si>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</si>
  <si>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</si>
  <si>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</si>
  <si>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</si>
  <si>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</si>
  <si>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</si>
  <si>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</si>
  <si>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</si>
  <si>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</si>
  <si>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</si>
  <si>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</si>
  <si>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</si>
  <si>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</si>
  <si>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</si>
  <si>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</si>
  <si>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</si>
  <si>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</si>
  <si>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</si>
  <si>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</si>
  <si>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</si>
  <si>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</si>
  <si>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</si>
  <si>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</si>
  <si>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</si>
  <si>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</si>
  <si>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</si>
  <si>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</si>
  <si>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</si>
  <si>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</si>
  <si>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</si>
  <si>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</si>
  <si>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</si>
  <si>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</si>
  <si>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</si>
  <si>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</si>
  <si>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</si>
  <si>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</si>
  <si>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</si>
  <si>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</si>
  <si>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</si>
  <si>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</si>
  <si>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</si>
  <si>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</si>
  <si>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</si>
  <si>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</si>
  <si>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</si>
  <si>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</si>
  <si>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</si>
  <si>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</si>
  <si>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</si>
  <si>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</si>
  <si>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</si>
  <si>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</si>
  <si>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</si>
  <si>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</si>
  <si>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</si>
  <si>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</si>
  <si>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</si>
  <si>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</si>
  <si>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</si>
  <si>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</si>
  <si>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</si>
  <si>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</si>
  <si>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</si>
  <si>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</si>
  <si>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</si>
  <si>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</si>
  <si>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</si>
  <si>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</si>
  <si>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</si>
  <si>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</si>
  <si>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</si>
  <si>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</si>
  <si>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</si>
  <si>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</si>
  <si>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</si>
  <si>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</si>
  <si>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</si>
  <si>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</si>
  <si>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</si>
  <si>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</si>
  <si>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</si>
  <si>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</si>
  <si>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</si>
  <si>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</si>
  <si>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</si>
  <si>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</si>
  <si>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</si>
  <si>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</si>
  <si>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</si>
  <si>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</si>
  <si>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</si>
  <si>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</si>
  <si>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</si>
  <si>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</si>
  <si>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</si>
  <si>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</si>
  <si>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</si>
  <si>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</si>
  <si>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</si>
  <si>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</si>
  <si>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</si>
  <si>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</si>
  <si>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</si>
  <si>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</si>
  <si>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</si>
  <si>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</si>
  <si>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</si>
  <si>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</si>
  <si>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</si>
  <si>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</si>
  <si>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</si>
  <si>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</si>
  <si>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</si>
  <si>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</si>
  <si>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</si>
  <si>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</si>
  <si>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</si>
  <si>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</si>
  <si>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</si>
  <si>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</si>
  <si>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</si>
  <si>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</si>
  <si>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</si>
  <si>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</si>
  <si>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</si>
  <si>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</si>
  <si>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</si>
  <si>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</si>
  <si>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</si>
  <si>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</si>
  <si>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</si>
  <si>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</si>
  <si>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</si>
  <si>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</si>
  <si>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</si>
  <si>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</si>
  <si>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</si>
  <si>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</si>
  <si>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</si>
  <si>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</si>
  <si>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</si>
  <si>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</si>
  <si>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</si>
  <si>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</si>
  <si>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</si>
  <si>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</si>
  <si>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</si>
  <si>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</si>
  <si>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</si>
  <si>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</si>
  <si>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</si>
  <si>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</si>
  <si>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</si>
  <si>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</si>
  <si>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</si>
  <si>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</si>
  <si>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</si>
  <si>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</si>
  <si>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</si>
  <si>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</si>
  <si>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</si>
  <si>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</si>
  <si>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</si>
  <si>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</si>
  <si>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</si>
  <si>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</si>
  <si>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</si>
  <si>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</si>
  <si>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</si>
  <si>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</si>
  <si>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</si>
  <si>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</si>
  <si>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</si>
  <si>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</si>
  <si>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</si>
  <si>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</si>
  <si>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</si>
  <si>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</si>
  <si>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</si>
  <si>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</si>
  <si>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</si>
  <si>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</si>
  <si>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</si>
  <si>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</si>
  <si>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</si>
  <si>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</si>
  <si>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</si>
  <si>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</si>
  <si>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</si>
  <si>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</si>
  <si>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</si>
  <si>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</si>
  <si>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</si>
  <si>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</si>
  <si>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</si>
  <si>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</si>
  <si>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</si>
  <si>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</si>
  <si>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</si>
  <si>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</si>
  <si>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</si>
  <si>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</si>
  <si>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</si>
  <si>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</si>
  <si>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</si>
  <si>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</si>
  <si>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</si>
  <si>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</si>
  <si>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</si>
  <si>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</si>
  <si>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</si>
  <si>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</si>
  <si>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</si>
  <si>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</si>
  <si>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</si>
  <si>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</si>
  <si>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</si>
  <si>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</si>
  <si>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</si>
  <si>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</si>
  <si>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</si>
  <si>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</si>
  <si>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</si>
  <si>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</si>
  <si>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</si>
  <si>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</si>
  <si>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</si>
  <si>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</si>
  <si>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</si>
  <si>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</si>
  <si>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</si>
  <si>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</si>
  <si>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</si>
  <si>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</si>
  <si>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</si>
  <si>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</si>
  <si>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</si>
  <si>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</si>
  <si>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</si>
  <si>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</si>
  <si>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</si>
  <si>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</si>
  <si>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</si>
  <si>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</si>
  <si>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</si>
  <si>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</si>
  <si>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</si>
  <si>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</si>
  <si>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</si>
  <si>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</si>
  <si>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</si>
  <si>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</si>
  <si>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</si>
  <si>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</si>
  <si>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</si>
  <si>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</si>
  <si>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</si>
  <si>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</si>
  <si>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</si>
  <si>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</si>
  <si>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</si>
  <si>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</si>
  <si>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</si>
  <si>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</si>
  <si>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</si>
  <si>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</si>
  <si>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</si>
  <si>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</si>
  <si>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</si>
  <si>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</si>
  <si>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</si>
  <si>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</si>
  <si>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</si>
  <si>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</si>
  <si>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</si>
  <si>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</si>
  <si>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</si>
  <si>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</si>
  <si>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</si>
  <si>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</si>
  <si>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</si>
  <si>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</si>
  <si>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</si>
  <si>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</si>
  <si>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</si>
  <si>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</si>
  <si>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</si>
  <si>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</si>
  <si>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</si>
  <si>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</si>
  <si>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</si>
  <si>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</si>
  <si>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</si>
  <si>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</si>
  <si>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</si>
  <si>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</si>
  <si>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</si>
  <si>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</si>
  <si>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</si>
  <si>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</si>
  <si>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</si>
  <si>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</si>
  <si>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</si>
  <si>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</si>
  <si>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</si>
  <si>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</si>
  <si>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</si>
  <si>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</si>
  <si>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</si>
  <si>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</si>
  <si>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</si>
  <si>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</si>
  <si>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</si>
  <si>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</si>
  <si>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</si>
  <si>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</si>
  <si>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</si>
  <si>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</si>
  <si>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</si>
  <si>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</si>
  <si>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</si>
  <si>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</si>
  <si>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</si>
  <si>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</si>
  <si>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</si>
  <si>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</si>
  <si>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</si>
  <si>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</si>
  <si>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</si>
  <si>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</si>
  <si>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</si>
  <si>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</si>
  <si>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</si>
  <si>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</si>
  <si>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</si>
  <si>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</si>
  <si>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</si>
  <si>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</si>
  <si>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</si>
  <si>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</si>
  <si>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</si>
  <si>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</si>
  <si>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</si>
  <si>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</si>
  <si>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</si>
  <si>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</si>
  <si>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</si>
  <si>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</si>
  <si>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</si>
  <si>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</si>
  <si>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</si>
  <si>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</si>
  <si>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</si>
  <si>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</si>
  <si>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</si>
  <si>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</si>
  <si>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</si>
  <si>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</si>
  <si>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</si>
  <si>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</si>
  <si>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</si>
  <si>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</si>
  <si>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</si>
  <si>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</si>
  <si>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</si>
  <si>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</si>
  <si>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</si>
  <si>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</si>
  <si>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</si>
  <si>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</si>
  <si>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</si>
  <si>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</si>
  <si>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</si>
  <si>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</si>
  <si>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</si>
  <si>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</si>
  <si>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</si>
  <si>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</si>
  <si>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</si>
  <si>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</si>
  <si>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</si>
  <si>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</si>
  <si>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</si>
  <si>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</si>
  <si>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</si>
  <si>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</si>
  <si>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</si>
  <si>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</si>
  <si>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</si>
  <si>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</si>
  <si>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</si>
  <si>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</si>
  <si>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</si>
  <si>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</si>
  <si>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</si>
  <si>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</si>
  <si>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</si>
  <si>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</si>
  <si>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</si>
  <si>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</si>
  <si>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</si>
  <si>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</si>
  <si>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</si>
  <si>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</si>
  <si>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</si>
  <si>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</si>
  <si>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</si>
  <si>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</si>
  <si>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</si>
  <si>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</si>
  <si>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</si>
  <si>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</si>
  <si>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</si>
  <si>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</si>
  <si>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</si>
  <si>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</si>
  <si>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</si>
  <si>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</si>
  <si>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</si>
  <si>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</si>
  <si>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</si>
  <si>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</si>
  <si>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</si>
  <si>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</si>
  <si>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</si>
  <si>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</si>
  <si>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</si>
  <si>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</si>
  <si>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</si>
  <si>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</si>
  <si>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</si>
  <si>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</si>
  <si>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</si>
  <si>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</si>
  <si>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</si>
  <si>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</si>
  <si>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</si>
  <si>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</si>
  <si>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</si>
  <si>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</si>
  <si>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</si>
  <si>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</si>
  <si>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</si>
  <si>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</si>
  <si>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</si>
  <si>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</si>
  <si>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</si>
  <si>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</si>
  <si>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</si>
  <si>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</si>
  <si>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</si>
  <si>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</si>
  <si>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</si>
  <si>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</si>
  <si>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</si>
  <si>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</si>
  <si>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</si>
  <si>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</si>
  <si>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</si>
  <si>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</si>
  <si>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</si>
  <si>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</si>
  <si>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</si>
  <si>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</si>
  <si>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</si>
  <si>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</si>
  <si>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</si>
  <si>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</si>
  <si>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</si>
  <si>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</si>
  <si>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</si>
  <si>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</si>
  <si>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</si>
  <si>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</si>
  <si>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</si>
  <si>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</si>
  <si>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</si>
  <si>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</si>
  <si>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</si>
  <si>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</si>
  <si>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</si>
  <si>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</si>
  <si>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</si>
  <si>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</si>
  <si>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</si>
  <si>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</si>
  <si>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</si>
  <si>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</si>
  <si>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</si>
  <si>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</si>
  <si>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</si>
  <si>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</si>
  <si>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</si>
  <si>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</si>
  <si>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</si>
  <si>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</si>
  <si>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</si>
  <si>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</si>
  <si>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</si>
  <si>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</si>
  <si>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</si>
  <si>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</si>
  <si>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</si>
  <si>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</si>
  <si>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</si>
  <si>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</si>
  <si>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</si>
  <si>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</si>
  <si>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</si>
  <si>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</si>
  <si>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</si>
  <si>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</si>
  <si>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</si>
  <si>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</si>
  <si>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</si>
  <si>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</si>
  <si>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</si>
  <si>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</si>
  <si>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</si>
  <si>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</si>
  <si>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</si>
  <si>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</si>
  <si>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</si>
  <si>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</si>
  <si>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</si>
  <si>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</si>
  <si>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</si>
  <si>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</si>
  <si>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</si>
  <si>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</si>
  <si>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</si>
  <si>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</si>
  <si>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</si>
  <si>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</si>
  <si>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</si>
  <si>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</si>
  <si>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</si>
  <si>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</si>
  <si>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</si>
  <si>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</si>
  <si>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</si>
  <si>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</si>
  <si>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</si>
  <si>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</si>
  <si>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</si>
  <si>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</si>
  <si>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</si>
  <si>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</si>
  <si>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</si>
  <si>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</si>
  <si>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</si>
  <si>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</si>
  <si>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</si>
  <si>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</si>
  <si>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</si>
  <si>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</si>
  <si>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</si>
  <si>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</si>
  <si>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</si>
  <si>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</si>
  <si>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</si>
  <si>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</si>
  <si>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</si>
  <si>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</si>
  <si>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</si>
  <si>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</si>
  <si>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</si>
  <si>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</si>
  <si>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</si>
  <si>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</si>
  <si>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</si>
  <si>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</si>
  <si>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</si>
  <si>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</si>
  <si>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</si>
  <si>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</si>
  <si>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</si>
  <si>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</si>
  <si>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</si>
  <si>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</si>
  <si>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</si>
  <si>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</si>
  <si>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</si>
  <si>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</si>
  <si>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</si>
  <si>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</si>
  <si>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</si>
  <si>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</si>
  <si>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</si>
  <si>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</si>
  <si>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</si>
  <si>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</si>
  <si>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</si>
  <si>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</si>
  <si>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</si>
  <si>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</si>
  <si>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</si>
  <si>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</si>
  <si>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</si>
  <si>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</si>
  <si>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</si>
  <si>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</si>
  <si>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</si>
  <si>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</si>
  <si>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</si>
  <si>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</si>
  <si>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</si>
  <si>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</si>
  <si>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</si>
  <si>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</si>
  <si>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</si>
  <si>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</si>
  <si>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</si>
  <si>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</si>
  <si>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</si>
  <si>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</si>
  <si>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</si>
  <si>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</si>
  <si>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</si>
  <si>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</si>
  <si>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</si>
  <si>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</si>
  <si>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</si>
  <si>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</si>
  <si>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</si>
  <si>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</si>
  <si>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</si>
  <si>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</si>
  <si>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</si>
  <si>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</si>
  <si>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</si>
  <si>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</si>
  <si>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</si>
  <si>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</si>
  <si>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</si>
  <si>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</si>
  <si>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</si>
  <si>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</si>
  <si>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</si>
  <si>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</si>
  <si>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</si>
  <si>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</si>
  <si>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</si>
  <si>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</si>
  <si>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</si>
  <si>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</si>
  <si>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</si>
  <si>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</si>
  <si>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</si>
  <si>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</si>
  <si>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</si>
  <si>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</si>
  <si>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</si>
  <si>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</si>
  <si>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</si>
  <si>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</si>
  <si>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</si>
  <si>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</si>
  <si>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</si>
  <si>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</si>
  <si>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</si>
  <si>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</si>
  <si>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</si>
  <si>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</si>
  <si>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</si>
  <si>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</si>
  <si>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</si>
  <si>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</si>
  <si>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</si>
  <si>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</si>
  <si>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</si>
  <si>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</si>
  <si>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</si>
  <si>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</si>
  <si>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</si>
  <si>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</si>
  <si>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</si>
  <si>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</si>
  <si>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</si>
  <si>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</si>
  <si>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</si>
  <si>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</si>
  <si>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</si>
  <si>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</si>
  <si>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</si>
  <si>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</si>
  <si>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</si>
  <si>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</si>
  <si>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</si>
  <si>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</si>
  <si>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</si>
  <si>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</si>
  <si>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</si>
  <si>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</si>
  <si>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</si>
  <si>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</si>
  <si>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</si>
  <si>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</si>
  <si>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</si>
  <si>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</si>
  <si>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</si>
  <si>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</si>
  <si>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</si>
  <si>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</si>
  <si>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</si>
  <si>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</si>
  <si>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</si>
  <si>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</si>
  <si>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</si>
  <si>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</si>
  <si>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</si>
  <si>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</si>
  <si>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</si>
  <si>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</si>
  <si>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</si>
  <si>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</si>
  <si>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</si>
  <si>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</si>
  <si>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</si>
  <si>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</si>
  <si>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</si>
  <si>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</si>
  <si>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</si>
  <si>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</si>
  <si>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</si>
  <si>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</si>
  <si>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</si>
  <si>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</si>
  <si>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</si>
  <si>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</si>
  <si>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</si>
  <si>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</si>
  <si>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</si>
  <si>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</si>
  <si>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</si>
  <si>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</si>
  <si>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</si>
  <si>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</si>
  <si>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</si>
  <si>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</si>
  <si>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</si>
  <si>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</si>
  <si>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</si>
  <si>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</si>
  <si>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</si>
  <si>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</si>
  <si>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</si>
  <si>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</si>
  <si>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</si>
  <si>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</si>
  <si>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</si>
  <si>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</si>
  <si>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</si>
  <si>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</si>
  <si>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</si>
  <si>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</si>
  <si>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</si>
  <si>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</si>
  <si>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</si>
  <si>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</si>
  <si>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</si>
  <si>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</si>
  <si>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</si>
  <si>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</si>
  <si>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</si>
  <si>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</si>
  <si>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</si>
  <si>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</si>
  <si>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</si>
  <si>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</si>
  <si>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</si>
  <si>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</si>
  <si>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</si>
  <si>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</si>
  <si>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</si>
  <si>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</si>
  <si>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</si>
  <si>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</si>
  <si>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</si>
  <si>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</si>
  <si>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</si>
  <si>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</si>
  <si>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</si>
  <si>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</si>
  <si>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</si>
  <si>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</si>
  <si>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</si>
  <si>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</si>
  <si>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</si>
  <si>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</si>
  <si>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</si>
  <si>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</si>
  <si>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</si>
  <si>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</si>
  <si>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</si>
  <si>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</si>
  <si>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</si>
  <si>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</si>
  <si>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</si>
  <si>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</si>
  <si>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</si>
  <si>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</si>
  <si>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</si>
  <si>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</si>
  <si>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</si>
  <si>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</si>
  <si>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</si>
  <si>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</si>
  <si>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</si>
  <si>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</si>
  <si>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</si>
  <si>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</si>
  <si>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</si>
  <si>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</si>
  <si>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</si>
  <si>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</si>
  <si>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</si>
  <si>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</si>
  <si>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</si>
  <si>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</si>
  <si>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</si>
  <si>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</si>
  <si>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</si>
  <si>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</si>
  <si>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</si>
  <si>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</si>
  <si>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</si>
  <si>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</si>
  <si>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</si>
  <si>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</si>
  <si>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</si>
  <si>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</si>
  <si>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</si>
  <si>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</si>
  <si>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</si>
  <si>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</si>
  <si>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</si>
  <si>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</si>
  <si>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</si>
  <si>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</si>
  <si>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</si>
  <si>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</si>
  <si>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</si>
  <si>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</si>
  <si>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</si>
  <si>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</si>
  <si>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</si>
  <si>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</si>
  <si>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</si>
  <si>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</si>
  <si>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</si>
  <si>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</si>
  <si>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</si>
  <si>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</si>
  <si>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</si>
  <si>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</si>
  <si>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</si>
  <si>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</si>
  <si>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</si>
  <si>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</si>
  <si>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</si>
  <si>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</si>
  <si>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</si>
  <si>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</si>
  <si>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</si>
  <si>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</si>
  <si>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</si>
  <si>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</si>
  <si>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</si>
  <si>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</si>
  <si>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</si>
  <si>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</si>
  <si>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</si>
  <si>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</si>
  <si>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</si>
  <si>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</si>
  <si>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</si>
  <si>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</si>
  <si>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</si>
  <si>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</si>
  <si>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</si>
  <si>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</si>
  <si>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</si>
  <si>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</si>
  <si>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</si>
  <si>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</si>
  <si>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</si>
  <si>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</si>
  <si>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</si>
  <si>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</si>
  <si>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</si>
  <si>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</si>
  <si>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</si>
  <si>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</si>
  <si>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</si>
  <si>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</si>
  <si>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</si>
  <si>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</si>
  <si>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</si>
  <si>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</si>
  <si>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</si>
  <si>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</si>
  <si>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</si>
  <si>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</si>
  <si>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</si>
  <si>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</si>
  <si>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</si>
  <si>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</si>
  <si>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</si>
  <si>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</si>
  <si>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</si>
  <si>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</si>
  <si>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</si>
  <si>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</si>
  <si>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</si>
  <si>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</si>
  <si>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</si>
  <si>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</si>
  <si>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</si>
  <si>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</si>
  <si>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</si>
  <si>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</si>
  <si>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</si>
  <si>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</si>
  <si>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</si>
  <si>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</si>
  <si>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</si>
  <si>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</si>
  <si>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</si>
  <si>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</si>
  <si>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</si>
  <si>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</si>
  <si>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</si>
  <si>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</si>
  <si>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</si>
  <si>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</si>
  <si>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</si>
  <si>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</si>
  <si>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</si>
  <si>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</si>
  <si>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</si>
  <si>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</si>
  <si>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</si>
  <si>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</si>
  <si>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</si>
  <si>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</si>
  <si>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</si>
  <si>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</si>
  <si>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</si>
  <si>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</si>
  <si>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</si>
  <si>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</si>
  <si>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</si>
  <si>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</si>
  <si>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</si>
  <si>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</si>
  <si>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</si>
  <si>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</si>
  <si>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</si>
  <si>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</si>
  <si>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</si>
  <si>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</si>
  <si>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</si>
  <si>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</si>
  <si>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</si>
  <si>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</si>
  <si>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</si>
  <si>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</si>
  <si>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</si>
  <si>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</si>
  <si>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</si>
  <si>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</si>
  <si>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</si>
  <si>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</si>
  <si>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</si>
  <si>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</si>
  <si>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</si>
  <si>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</si>
  <si>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</si>
  <si>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</si>
  <si>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</si>
  <si>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</si>
  <si>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</si>
  <si>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</si>
  <si>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</si>
  <si>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</si>
  <si>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</si>
  <si>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</si>
  <si>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</si>
  <si>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</si>
  <si>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</si>
  <si>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</si>
  <si>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</si>
  <si>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</si>
  <si>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</si>
  <si>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</si>
  <si>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</si>
  <si>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</si>
  <si>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</si>
  <si>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</si>
  <si>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</si>
  <si>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</si>
  <si>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</si>
  <si>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</si>
  <si>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</si>
  <si>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</si>
  <si>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</si>
  <si>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</si>
  <si>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</si>
  <si>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</si>
  <si>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</si>
  <si>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</si>
  <si>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</si>
  <si>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</si>
  <si>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</si>
  <si>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</si>
  <si>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</si>
  <si>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</si>
  <si>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</si>
  <si>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</si>
  <si>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</si>
  <si>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</si>
  <si>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</si>
  <si>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</si>
  <si>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</si>
  <si>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</si>
  <si>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</si>
  <si>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</si>
  <si>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</si>
  <si>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</si>
  <si>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</si>
  <si>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</si>
  <si>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</si>
  <si>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</si>
  <si>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</si>
  <si>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</si>
  <si>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</si>
  <si>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</si>
  <si>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</si>
  <si>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</si>
  <si>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</si>
  <si>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</si>
  <si>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</si>
  <si>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</si>
  <si>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</si>
  <si>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</si>
  <si>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</si>
  <si>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</si>
  <si>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</si>
  <si>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</si>
  <si>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</si>
  <si>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</si>
  <si>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</si>
  <si>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</si>
  <si>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</si>
  <si>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</si>
  <si>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</si>
  <si>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</si>
  <si>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</si>
  <si>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</si>
  <si>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</si>
  <si>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</si>
  <si>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</si>
  <si>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</si>
  <si>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</si>
  <si>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</si>
  <si>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</si>
  <si>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</si>
  <si>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</si>
  <si>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</si>
  <si>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</si>
  <si>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</si>
  <si>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</si>
  <si>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</si>
  <si>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</si>
  <si>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</si>
  <si>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</si>
  <si>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</si>
  <si>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</si>
  <si>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</si>
  <si>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</si>
  <si>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</si>
  <si>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</si>
  <si>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</si>
  <si>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</si>
  <si>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</si>
  <si>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</si>
  <si>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</si>
  <si>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</si>
  <si>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</si>
  <si>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</si>
  <si>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</si>
  <si>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</si>
  <si>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</si>
  <si>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</si>
  <si>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</si>
  <si>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</si>
  <si>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</si>
  <si>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</si>
  <si>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</si>
  <si>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</si>
  <si>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</si>
  <si>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</si>
  <si>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</si>
  <si>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</si>
  <si>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</si>
  <si>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</si>
  <si>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</si>
  <si>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</si>
  <si>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</si>
  <si>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</si>
  <si>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</si>
  <si>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</si>
  <si>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</si>
  <si>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</si>
  <si>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</si>
  <si>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</si>
  <si>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</si>
  <si>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</si>
  <si>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</si>
  <si>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</si>
  <si>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</si>
  <si>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</si>
  <si>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</si>
  <si>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</si>
  <si>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</si>
  <si>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</si>
  <si>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</si>
  <si>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</si>
  <si>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</si>
  <si>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</si>
  <si>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</si>
  <si>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</si>
  <si>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</si>
  <si>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</si>
  <si>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</si>
  <si>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</si>
  <si>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</si>
  <si>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</si>
  <si>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</si>
  <si>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</si>
  <si>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</si>
  <si>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</si>
  <si>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</si>
  <si>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</si>
  <si>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</si>
  <si>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</si>
  <si>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</si>
  <si>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</si>
  <si>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</si>
  <si>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</si>
  <si>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</si>
  <si>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</si>
  <si>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</si>
  <si>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</si>
  <si>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</si>
  <si>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</si>
  <si>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</si>
  <si>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</si>
  <si>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</si>
  <si>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</si>
  <si>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</si>
  <si>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</si>
  <si>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</si>
  <si>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</si>
  <si>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</si>
  <si>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</si>
  <si>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</si>
  <si>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</si>
  <si>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</si>
  <si>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</si>
  <si>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</si>
  <si>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</si>
  <si>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</si>
  <si>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</si>
  <si>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</si>
  <si>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</si>
  <si>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</si>
  <si>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</si>
  <si>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</si>
  <si>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</si>
  <si>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</si>
  <si>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</si>
  <si>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</si>
  <si>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</si>
  <si>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</si>
  <si>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</si>
  <si>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</si>
  <si>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</si>
  <si>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</si>
  <si>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</si>
  <si>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</si>
  <si>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</si>
  <si>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</si>
  <si>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</si>
  <si>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</si>
  <si>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</si>
  <si>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</si>
  <si>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</si>
  <si>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</si>
  <si>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</si>
  <si>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</si>
  <si>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</si>
  <si>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</si>
  <si>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</si>
  <si>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</si>
  <si>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</si>
  <si>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</si>
  <si>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</si>
  <si>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</si>
  <si>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</si>
  <si>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</si>
  <si>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</si>
  <si>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</si>
  <si>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</si>
  <si>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</si>
  <si>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</si>
  <si>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</si>
  <si>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</si>
  <si>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</si>
  <si>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</si>
  <si>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</si>
  <si>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</si>
  <si>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</si>
  <si>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</si>
  <si>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</si>
  <si>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</si>
  <si>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</si>
  <si>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</si>
  <si>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</si>
  <si>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</si>
  <si>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</si>
  <si>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</si>
  <si>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</si>
  <si>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</si>
  <si>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</si>
  <si>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</si>
  <si>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</si>
  <si>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</si>
  <si>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</si>
  <si>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</si>
  <si>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</si>
  <si>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</si>
  <si>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</si>
  <si>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</si>
  <si>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</si>
  <si>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</si>
  <si>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</si>
  <si>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</si>
  <si>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</si>
  <si>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</si>
  <si>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</si>
  <si>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</si>
  <si>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</si>
  <si>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</si>
  <si>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</si>
  <si>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</si>
  <si>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</si>
  <si>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</si>
  <si>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</si>
  <si>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</si>
  <si>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</si>
  <si>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</si>
  <si>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</si>
  <si>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</si>
  <si>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</si>
  <si>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</si>
  <si>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</si>
  <si>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</si>
  <si>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</si>
  <si>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</si>
  <si>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</si>
  <si>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</si>
  <si>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</si>
  <si>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</si>
  <si>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</si>
  <si>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</si>
  <si>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</si>
  <si>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</si>
  <si>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</si>
  <si>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</si>
  <si>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</si>
  <si>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</si>
  <si>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</si>
  <si>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</si>
  <si>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</si>
  <si>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</si>
  <si>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</si>
  <si>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</si>
  <si>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</si>
  <si>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</si>
  <si>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</si>
  <si>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</si>
  <si>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</si>
  <si>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</si>
  <si>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</si>
  <si>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</si>
  <si>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</si>
  <si>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</si>
  <si>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</si>
  <si>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</si>
  <si>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</si>
  <si>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</si>
  <si>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</si>
  <si>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</si>
  <si>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</si>
  <si>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</si>
  <si>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</si>
  <si>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</si>
  <si>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</si>
  <si>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</si>
  <si>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</si>
  <si>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</si>
  <si>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</si>
  <si>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</si>
  <si>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</si>
  <si>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</si>
  <si>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</si>
  <si>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</si>
  <si>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</si>
  <si>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</si>
  <si>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</si>
  <si>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</si>
  <si>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</si>
  <si>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</si>
  <si>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</si>
  <si>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</si>
  <si>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</si>
  <si>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</si>
  <si>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</si>
  <si>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</si>
  <si>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</si>
  <si>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</si>
  <si>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</si>
  <si>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</si>
  <si>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</si>
  <si>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</si>
  <si>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</si>
  <si>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</si>
  <si>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</si>
  <si>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</si>
  <si>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</si>
  <si>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</si>
  <si>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</si>
  <si>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</si>
  <si>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</si>
  <si>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</si>
  <si>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</si>
  <si>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</si>
  <si>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</si>
  <si>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</si>
  <si>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</si>
  <si>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</si>
  <si>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</si>
  <si>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</si>
  <si>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</si>
  <si>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</si>
  <si>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</si>
  <si>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</si>
  <si>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</si>
  <si>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</si>
  <si>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</si>
  <si>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</si>
  <si>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</si>
  <si>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</si>
  <si>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</si>
  <si>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</si>
  <si>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</si>
  <si>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</si>
  <si>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</si>
  <si>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</si>
  <si>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</si>
  <si>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</si>
  <si>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</si>
  <si>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</si>
  <si>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</si>
  <si>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</si>
  <si>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</si>
  <si>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</si>
  <si>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</si>
  <si>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</si>
  <si>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</si>
  <si>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</si>
  <si>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</si>
  <si>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</si>
  <si>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</si>
  <si>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</si>
  <si>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</si>
  <si>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</si>
  <si>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</si>
  <si>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</si>
  <si>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</si>
  <si>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</si>
  <si>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</si>
  <si>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</si>
  <si>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</si>
  <si>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</si>
  <si>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</si>
  <si>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</si>
  <si>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</si>
  <si>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</si>
  <si>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</si>
  <si>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</si>
  <si>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</si>
  <si>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</si>
  <si>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</si>
  <si>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</si>
  <si>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</si>
  <si>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</si>
  <si>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</si>
  <si>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</si>
  <si>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</si>
  <si>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</si>
  <si>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</si>
  <si>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</si>
  <si>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</si>
  <si>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</si>
  <si>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</si>
  <si>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</si>
  <si>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</si>
  <si>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</si>
  <si>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</si>
  <si>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</si>
  <si>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</si>
  <si>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</si>
  <si>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</si>
  <si>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</si>
  <si>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</si>
  <si>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</si>
  <si>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</si>
  <si>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</si>
  <si>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</si>
  <si>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</si>
  <si>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</si>
  <si>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</si>
  <si>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</si>
  <si>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</si>
  <si>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</si>
  <si>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</si>
  <si>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</si>
  <si>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</si>
  <si>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</si>
  <si>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</si>
  <si>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</si>
  <si>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</si>
  <si>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</si>
  <si>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</si>
  <si>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</si>
  <si>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</si>
  <si>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</si>
  <si>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</si>
  <si>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</si>
  <si>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</si>
  <si>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</si>
  <si>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</si>
  <si>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</si>
  <si>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</si>
  <si>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</si>
  <si>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</si>
  <si>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</si>
  <si>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</si>
  <si>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</si>
  <si>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</si>
  <si>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</si>
  <si>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</si>
  <si>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</si>
  <si>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</si>
  <si>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</si>
  <si>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</si>
  <si>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</si>
  <si>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</si>
  <si>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</si>
  <si>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</si>
  <si>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</si>
  <si>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</si>
  <si>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</si>
  <si>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</si>
  <si>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</si>
  <si>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</si>
  <si>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</si>
  <si>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</si>
  <si>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</si>
  <si>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</si>
  <si>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</si>
  <si>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</si>
  <si>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</si>
  <si>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</si>
  <si>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</si>
  <si>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</si>
  <si>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</si>
  <si>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</si>
  <si>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</si>
  <si>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</si>
  <si>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</si>
  <si>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</si>
  <si>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</si>
  <si>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</si>
  <si>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</si>
  <si>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</si>
  <si>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</si>
  <si>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</si>
  <si>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</si>
  <si>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</si>
  <si>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</si>
  <si>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</si>
  <si>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</si>
  <si>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</si>
  <si>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</si>
  <si>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</si>
  <si>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</si>
  <si>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</si>
  <si>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</si>
  <si>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</si>
  <si>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</si>
  <si>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</si>
  <si>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</si>
  <si>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</si>
  <si>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</si>
  <si>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</si>
  <si>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</si>
  <si>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</si>
  <si>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</si>
  <si>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</si>
  <si>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</si>
  <si>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</si>
  <si>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</si>
  <si>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</si>
  <si>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</si>
  <si>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</si>
  <si>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</si>
  <si>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</si>
  <si>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</si>
  <si>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</si>
  <si>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</si>
  <si>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</si>
  <si>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</si>
  <si>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</si>
  <si>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</si>
  <si>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</si>
  <si>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</si>
  <si>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</si>
  <si>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</si>
  <si>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</si>
  <si>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</si>
  <si>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</si>
  <si>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</si>
  <si>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</si>
  <si>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</si>
  <si>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</si>
  <si>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</si>
  <si>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</si>
  <si>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</si>
  <si>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</si>
  <si>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</si>
  <si>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</si>
  <si>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</si>
  <si>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</si>
  <si>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</si>
  <si>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</si>
  <si>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</si>
  <si>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</si>
  <si>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</si>
  <si>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</si>
  <si>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</si>
  <si>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</si>
  <si>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</si>
  <si>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</si>
  <si>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</si>
  <si>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</si>
  <si>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</si>
  <si>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</si>
  <si>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</si>
  <si>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</si>
  <si>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</si>
  <si>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</si>
  <si>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</si>
  <si>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</si>
  <si>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</si>
  <si>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</si>
  <si>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</si>
  <si>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</si>
  <si>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</si>
  <si>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</si>
  <si>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</si>
  <si>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</si>
  <si>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</si>
  <si>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</si>
  <si>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</si>
  <si>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</si>
  <si>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</si>
  <si>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</si>
  <si>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</si>
  <si>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</si>
  <si>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</si>
  <si>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</si>
  <si>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</si>
  <si>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</si>
  <si>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</si>
  <si>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</si>
  <si>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</si>
  <si>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</si>
  <si>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</si>
  <si>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</si>
  <si>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</si>
  <si>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</si>
  <si>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</si>
  <si>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</si>
  <si>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</si>
  <si>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</si>
  <si>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</si>
  <si>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</si>
  <si>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</si>
  <si>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</si>
  <si>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</si>
  <si>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</si>
  <si>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</si>
  <si>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</si>
  <si>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</si>
  <si>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</si>
  <si>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</si>
  <si>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</si>
  <si>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</si>
  <si>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</si>
  <si>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</si>
  <si>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</si>
  <si>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</si>
  <si>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</si>
  <si>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</si>
  <si>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</si>
  <si>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</si>
  <si>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</si>
  <si>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</si>
  <si>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</si>
  <si>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</si>
  <si>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</si>
  <si>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</si>
  <si>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</si>
  <si>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</si>
  <si>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</si>
  <si>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</si>
  <si>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</si>
  <si>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</si>
  <si>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</si>
  <si>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</si>
  <si>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</si>
  <si>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</si>
  <si>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</si>
  <si>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</si>
  <si>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</si>
  <si>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</si>
  <si>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</si>
  <si>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</si>
  <si>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</si>
  <si>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</si>
  <si>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</si>
  <si>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</si>
  <si>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</si>
  <si>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</si>
  <si>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</si>
  <si>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</si>
  <si>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</si>
  <si>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</si>
  <si>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</si>
  <si>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</si>
  <si>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</si>
  <si>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</si>
  <si>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</si>
  <si>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</si>
  <si>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</si>
  <si>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</si>
  <si>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</si>
  <si>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</si>
  <si>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</si>
  <si>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</si>
  <si>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</si>
  <si>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</si>
  <si>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</si>
  <si>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</si>
  <si>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</si>
  <si>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</si>
  <si>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</si>
  <si>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</si>
  <si>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</si>
  <si>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</si>
  <si>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</si>
  <si>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</si>
  <si>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</si>
  <si>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</si>
  <si>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</si>
  <si>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</si>
  <si>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</si>
  <si>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</si>
  <si>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</si>
  <si>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</si>
  <si>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</si>
  <si>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</si>
  <si>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</si>
  <si>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</si>
  <si>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</si>
  <si>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</si>
  <si>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</si>
  <si>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</si>
  <si>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</si>
  <si>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</si>
  <si>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</si>
  <si>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</si>
  <si>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</si>
  <si>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</si>
  <si>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</si>
  <si>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</si>
  <si>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</si>
  <si>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</si>
  <si>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</si>
  <si>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</si>
  <si>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</si>
  <si>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</si>
  <si>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</si>
  <si>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</si>
  <si>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</si>
  <si>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</si>
  <si>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</si>
  <si>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</si>
  <si>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</si>
  <si>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</si>
  <si>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</si>
  <si>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</si>
  <si>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</si>
  <si>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</si>
  <si>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</si>
  <si>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</si>
  <si>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</si>
  <si>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</si>
  <si>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</si>
  <si>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</si>
  <si>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</si>
  <si>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</si>
  <si>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</si>
  <si>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</si>
  <si>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</si>
  <si>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</si>
  <si>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</si>
  <si>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</si>
  <si>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</si>
  <si>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</si>
  <si>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</si>
  <si>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</si>
  <si>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</si>
  <si>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</si>
  <si>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</si>
  <si>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</si>
  <si>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</si>
  <si>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</si>
  <si>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</si>
  <si>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</si>
  <si>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</si>
  <si>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</si>
  <si>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</si>
  <si>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</si>
  <si>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</si>
  <si>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</si>
  <si>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</si>
  <si>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</si>
  <si>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</si>
  <si>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</si>
  <si>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</si>
  <si>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</si>
  <si>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</si>
  <si>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</si>
  <si>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</si>
  <si>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</si>
  <si>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</si>
  <si>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</si>
  <si>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</si>
  <si>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</si>
  <si>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</si>
  <si>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</si>
  <si>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</si>
  <si>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</si>
  <si>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</si>
  <si>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</si>
  <si>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</si>
  <si>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</si>
  <si>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</si>
  <si>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</si>
  <si>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</si>
  <si>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</si>
  <si>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</si>
  <si>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</si>
  <si>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</si>
  <si>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</si>
  <si>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</si>
  <si>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</si>
  <si>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</si>
  <si>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</si>
  <si>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</si>
  <si>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</si>
  <si>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</si>
  <si>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</si>
  <si>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</si>
  <si>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</si>
  <si>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</si>
  <si>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</si>
  <si>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</si>
  <si>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</si>
  <si>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</si>
  <si>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</si>
  <si>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</si>
  <si>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</si>
  <si>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</si>
  <si>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</si>
  <si>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</si>
  <si>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</si>
  <si>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</si>
  <si>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</si>
  <si>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</si>
  <si>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</si>
  <si>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</si>
  <si>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</si>
  <si>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</si>
  <si>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</si>
  <si>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</si>
  <si>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</si>
  <si>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</si>
  <si>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</si>
  <si>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</si>
  <si>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</si>
  <si>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</si>
  <si>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</si>
  <si>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</si>
  <si>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</si>
  <si>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</si>
  <si>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</si>
  <si>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</si>
  <si>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</si>
  <si>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</si>
  <si>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</si>
  <si>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</si>
  <si>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</si>
  <si>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</si>
  <si>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</si>
  <si>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</si>
  <si>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</si>
  <si>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</si>
  <si>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</si>
  <si>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</si>
  <si>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</si>
  <si>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</si>
  <si>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</si>
  <si>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</si>
  <si>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</si>
  <si>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</si>
  <si>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</si>
  <si>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</si>
  <si>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</si>
  <si>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</si>
  <si>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</si>
  <si>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</si>
  <si>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</si>
  <si>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</si>
  <si>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</si>
  <si>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</si>
  <si>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</si>
  <si>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</si>
  <si>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</si>
  <si>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</si>
  <si>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</si>
  <si>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</si>
  <si>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</si>
  <si>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</si>
  <si>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</si>
  <si>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</si>
  <si>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</si>
  <si>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</si>
  <si>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</si>
  <si>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</si>
  <si>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</si>
  <si>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</si>
  <si>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</si>
  <si>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</si>
  <si>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</si>
  <si>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</si>
  <si>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</si>
  <si>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</si>
  <si>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</si>
  <si>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</si>
  <si>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</si>
  <si>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</si>
  <si>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</si>
  <si>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</si>
  <si>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</si>
  <si>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</si>
  <si>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</si>
  <si>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</si>
  <si>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</si>
  <si>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</si>
  <si>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</si>
  <si>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</si>
  <si>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</si>
  <si>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</si>
  <si>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</si>
  <si>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</si>
  <si>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</si>
  <si>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</si>
  <si>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</si>
  <si>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</si>
  <si>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</si>
  <si>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</si>
  <si>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</si>
  <si>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</si>
  <si>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</si>
  <si>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</si>
  <si>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</si>
  <si>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</si>
  <si>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</si>
  <si>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</si>
  <si>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</si>
  <si>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</si>
  <si>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</si>
  <si>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</si>
  <si>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</si>
  <si>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</si>
  <si>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</si>
  <si>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</si>
  <si>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</si>
  <si>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</si>
  <si>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</si>
  <si>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</si>
  <si>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</si>
  <si>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</si>
  <si>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</si>
  <si>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</si>
  <si>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</si>
  <si>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</si>
  <si>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</si>
  <si>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</si>
  <si>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</si>
  <si>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</si>
  <si>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</si>
  <si>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</si>
  <si>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</si>
  <si>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</si>
  <si>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</si>
  <si>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</si>
  <si>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</si>
  <si>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</si>
  <si>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</si>
  <si>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</si>
  <si>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</si>
  <si>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</si>
  <si>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</si>
  <si>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</si>
  <si>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</si>
  <si>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</si>
  <si>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</si>
  <si>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</si>
  <si>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</si>
  <si>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</si>
  <si>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</si>
  <si>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</si>
  <si>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</si>
  <si>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</si>
  <si>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</si>
  <si>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</si>
  <si>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</si>
  <si>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</si>
  <si>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</si>
  <si>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</si>
  <si>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</si>
  <si>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</si>
  <si>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</si>
  <si>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</si>
  <si>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</si>
  <si>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</si>
  <si>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</si>
  <si>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</si>
  <si>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</si>
  <si>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</si>
  <si>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</si>
  <si>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</si>
  <si>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</si>
  <si>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</si>
  <si>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</si>
  <si>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</si>
  <si>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</si>
  <si>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</si>
  <si>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</si>
  <si>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</si>
  <si>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</si>
  <si>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</si>
  <si>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</si>
  <si>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</si>
  <si>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</si>
  <si>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</si>
  <si>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</si>
  <si>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</si>
  <si>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</si>
  <si>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</si>
  <si>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</si>
  <si>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</si>
  <si>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</si>
  <si>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</si>
  <si>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</si>
  <si>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</si>
  <si>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</si>
  <si>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</si>
  <si>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</si>
  <si>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</si>
  <si>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</si>
  <si>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</si>
  <si>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</si>
  <si>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</si>
  <si>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</si>
  <si>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</si>
  <si>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</si>
  <si>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</si>
  <si>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</si>
  <si>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</si>
  <si>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</si>
  <si>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</si>
  <si>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</si>
  <si>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</si>
  <si>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</si>
  <si>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</si>
  <si>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</si>
  <si>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</si>
  <si>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</si>
  <si>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</si>
  <si>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</si>
  <si>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</si>
  <si>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</si>
  <si>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</si>
  <si>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</si>
  <si>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</si>
  <si>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</si>
  <si>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</si>
  <si>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</si>
  <si>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</si>
  <si>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</si>
  <si>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</si>
  <si>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</si>
  <si>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</si>
  <si>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</si>
  <si>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</si>
  <si>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</si>
  <si>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</si>
  <si>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</si>
  <si>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</si>
  <si>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</si>
  <si>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</si>
  <si>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</si>
  <si>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</si>
  <si>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</si>
  <si>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</si>
  <si>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</si>
  <si>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</si>
  <si>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</si>
  <si>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</si>
  <si>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</si>
  <si>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</si>
  <si>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</si>
  <si>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</si>
  <si>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</si>
  <si>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</si>
  <si>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</si>
  <si>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</si>
  <si>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</si>
  <si>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</si>
  <si>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</si>
  <si>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</si>
  <si>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</si>
  <si>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</si>
  <si>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</si>
  <si>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</si>
  <si>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</si>
  <si>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</si>
  <si>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</si>
  <si>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</si>
  <si>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</si>
  <si>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</si>
  <si>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</si>
  <si>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</si>
  <si>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</si>
  <si>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</si>
  <si>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</si>
  <si>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</si>
  <si>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</si>
  <si>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</si>
  <si>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</si>
  <si>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</si>
  <si>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</si>
  <si>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</si>
  <si>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</si>
  <si>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</si>
  <si>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</si>
  <si>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</si>
  <si>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</si>
  <si>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</si>
  <si>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</si>
  <si>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</si>
  <si>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</si>
  <si>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</si>
  <si>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</si>
  <si>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</si>
  <si>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</si>
  <si>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</si>
  <si>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</si>
  <si>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</si>
  <si>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</si>
  <si>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</si>
  <si>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</si>
  <si>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</si>
  <si>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</si>
  <si>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</si>
  <si>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</si>
  <si>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</si>
  <si>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</si>
  <si>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</si>
  <si>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</si>
  <si>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</si>
  <si>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</si>
  <si>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</si>
  <si>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</si>
  <si>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</si>
  <si>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</si>
  <si>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</si>
  <si>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</si>
  <si>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</si>
  <si>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</si>
  <si>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</si>
  <si>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</si>
  <si>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</si>
  <si>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</si>
  <si>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</si>
  <si>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</si>
  <si>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</si>
  <si>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</si>
  <si>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</si>
  <si>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</si>
  <si>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</si>
  <si>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</si>
  <si>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</si>
  <si>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</si>
  <si>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</si>
  <si>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</si>
  <si>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</si>
  <si>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</si>
  <si>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</si>
  <si>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</si>
  <si>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</si>
  <si>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</si>
  <si>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</si>
  <si>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</si>
  <si>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</si>
  <si>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</si>
  <si>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</si>
  <si>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</si>
  <si>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</si>
  <si>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</si>
  <si>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</si>
  <si>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</si>
  <si>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</si>
  <si>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</si>
  <si>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</si>
  <si>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</si>
  <si>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</si>
  <si>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</si>
  <si>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</si>
  <si>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</si>
  <si>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</si>
  <si>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</si>
  <si>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</si>
  <si>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</si>
  <si>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</si>
  <si>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</si>
  <si>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</si>
  <si>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</si>
  <si>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</si>
  <si>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</si>
  <si>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</si>
  <si>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</si>
  <si>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</si>
  <si>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</si>
  <si>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</si>
  <si>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</si>
  <si>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</si>
  <si>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</si>
  <si>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</si>
  <si>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</si>
  <si>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</si>
  <si>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</si>
  <si>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</si>
  <si>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</si>
  <si>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</si>
  <si>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</si>
  <si>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</si>
  <si>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</si>
  <si>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</si>
  <si>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</si>
  <si>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</si>
  <si>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</si>
  <si>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</si>
  <si>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</si>
  <si>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</si>
  <si>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</si>
  <si>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</si>
  <si>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</si>
  <si>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</si>
  <si>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</si>
  <si>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</si>
  <si>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</si>
  <si>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</si>
  <si>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</si>
  <si>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</si>
  <si>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</si>
  <si>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</si>
  <si>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</si>
  <si>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</si>
  <si>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</si>
  <si>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</si>
  <si>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</si>
  <si>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</si>
  <si>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</si>
  <si>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</si>
  <si>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</si>
  <si>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</si>
  <si>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</si>
  <si>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</si>
  <si>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</si>
  <si>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</si>
  <si>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</si>
  <si>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</si>
  <si>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</si>
  <si>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</si>
  <si>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</si>
  <si>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</si>
  <si>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</si>
  <si>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</si>
  <si>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</si>
  <si>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</si>
  <si>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</si>
  <si>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</si>
  <si>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</si>
  <si>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</si>
  <si>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</si>
  <si>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</si>
  <si>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</si>
  <si>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</si>
  <si>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</si>
  <si>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</si>
  <si>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</si>
  <si>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</si>
  <si>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</si>
  <si>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</si>
  <si>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</si>
  <si>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</si>
  <si>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</si>
  <si>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</si>
  <si>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</si>
  <si>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</si>
  <si>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</si>
  <si>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</si>
  <si>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</si>
  <si>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</si>
  <si>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</si>
  <si>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</si>
  <si>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</si>
  <si>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</si>
  <si>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</si>
  <si>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</si>
  <si>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</si>
  <si>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</si>
  <si>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</si>
  <si>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</si>
  <si>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</si>
  <si>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</si>
  <si>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</si>
  <si>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</si>
  <si>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</si>
  <si>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</si>
  <si>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</si>
  <si>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</si>
  <si>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</si>
  <si>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</si>
  <si>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</si>
  <si>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</si>
  <si>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</si>
  <si>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</si>
  <si>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</si>
  <si>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</si>
  <si>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</si>
  <si>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</si>
  <si>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</si>
  <si>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</si>
  <si>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</si>
  <si>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</si>
  <si>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</si>
  <si>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</si>
  <si>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</si>
  <si>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</si>
  <si>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</si>
  <si>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</si>
  <si>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</si>
  <si>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</si>
  <si>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</si>
  <si>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</si>
  <si>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</si>
  <si>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</si>
  <si>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</si>
  <si>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</si>
  <si>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</si>
  <si>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</si>
  <si>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</si>
  <si>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</si>
  <si>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</si>
  <si>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</si>
  <si>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</si>
  <si>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</si>
  <si>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</si>
  <si>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</si>
  <si>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</si>
  <si>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</si>
  <si>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</si>
  <si>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</si>
  <si>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</si>
  <si>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</si>
  <si>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</si>
  <si>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</si>
  <si>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</si>
  <si>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</si>
  <si>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</si>
  <si>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</si>
  <si>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</si>
  <si>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</si>
  <si>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</si>
  <si>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</si>
  <si>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</si>
  <si>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</si>
  <si>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</si>
  <si>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</si>
  <si>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</si>
  <si>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</si>
  <si>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</si>
  <si>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</si>
  <si>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</si>
  <si>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</si>
  <si>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</si>
  <si>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</si>
  <si>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</si>
  <si>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</si>
  <si>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</si>
  <si>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</si>
  <si>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</si>
  <si>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</si>
  <si>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</si>
  <si>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</si>
  <si>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</si>
  <si>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</si>
  <si>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</si>
  <si>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</si>
  <si>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</si>
  <si>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</si>
  <si>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</si>
  <si>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</si>
  <si>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</si>
  <si>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</si>
  <si>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</si>
  <si>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</si>
  <si>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</si>
  <si>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</si>
  <si>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</si>
  <si>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</si>
  <si>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</si>
  <si>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</si>
  <si>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</si>
  <si>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</si>
  <si>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</si>
  <si>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</si>
  <si>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</si>
  <si>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</si>
  <si>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</si>
  <si>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</si>
  <si>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</si>
  <si>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</si>
  <si>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</si>
  <si>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</si>
  <si>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</si>
  <si>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</si>
  <si>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</si>
  <si>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</si>
  <si>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</si>
  <si>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</si>
  <si>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</si>
  <si>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</si>
  <si>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</si>
  <si>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</si>
  <si>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</si>
  <si>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</si>
  <si>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</si>
  <si>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</si>
  <si>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</si>
  <si>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</si>
  <si>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</si>
  <si>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</si>
  <si>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</si>
  <si>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</si>
  <si>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</si>
  <si>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</si>
  <si>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</si>
  <si>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</si>
  <si>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</si>
  <si>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</si>
  <si>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</si>
  <si>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</si>
  <si>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</si>
  <si>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</si>
  <si>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</si>
  <si>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</si>
  <si>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</si>
  <si>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</si>
  <si>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</si>
  <si>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</si>
  <si>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</si>
  <si>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</si>
  <si>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</si>
  <si>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</si>
  <si>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</si>
  <si>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</si>
  <si>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</si>
  <si>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</si>
  <si>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</si>
  <si>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</si>
  <si>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</si>
  <si>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</si>
  <si>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</si>
  <si>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</si>
  <si>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</si>
  <si>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</si>
  <si>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</si>
  <si>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</si>
  <si>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</si>
  <si>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</si>
  <si>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</si>
  <si>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</si>
  <si>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</si>
  <si>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</si>
  <si>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</si>
  <si>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</si>
  <si>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</si>
  <si>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</si>
  <si>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</si>
  <si>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</si>
  <si>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</si>
  <si>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</si>
  <si>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</si>
  <si>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</si>
  <si>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</si>
  <si>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</si>
  <si>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</si>
  <si>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</si>
  <si>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</si>
  <si>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</si>
  <si>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</si>
  <si>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</si>
  <si>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</si>
  <si>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</si>
  <si>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</si>
  <si>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</si>
  <si>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</si>
  <si>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</si>
  <si>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</si>
  <si>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</si>
  <si>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</si>
  <si>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</si>
  <si>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</si>
  <si>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</si>
  <si>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</si>
  <si>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</si>
  <si>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</si>
  <si>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</si>
  <si>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</si>
  <si>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</si>
  <si>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</si>
  <si>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</si>
  <si>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</si>
  <si>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</si>
  <si>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</si>
  <si>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</si>
  <si>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</si>
  <si>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</si>
  <si>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</si>
  <si>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</si>
  <si>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</si>
  <si>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</si>
  <si>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</si>
  <si>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</si>
  <si>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</si>
  <si>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</si>
  <si>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</si>
  <si>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</si>
  <si>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</si>
  <si>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</si>
  <si>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</si>
  <si>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</si>
  <si>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</si>
  <si>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</si>
  <si>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</si>
  <si>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</si>
  <si>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</si>
  <si>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</si>
  <si>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</si>
  <si>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</si>
  <si>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</si>
  <si>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</si>
  <si>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</si>
  <si>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</si>
  <si>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</si>
  <si>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</si>
  <si>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</si>
  <si>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</si>
  <si>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</si>
  <si>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</si>
  <si>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</si>
  <si>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</si>
  <si>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</si>
  <si>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</si>
  <si>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</si>
  <si>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</si>
  <si>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</si>
  <si>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</si>
  <si>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</si>
  <si>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</si>
  <si>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</si>
  <si>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</si>
  <si>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</si>
  <si>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</si>
  <si>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</si>
  <si>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</si>
  <si>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</si>
  <si>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</si>
  <si>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</si>
  <si>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</si>
  <si>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</si>
  <si>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</si>
  <si>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</si>
  <si>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</si>
  <si>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</si>
  <si>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</si>
  <si>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</si>
  <si>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</si>
  <si>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</si>
  <si>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</si>
  <si>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</si>
  <si>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</si>
  <si>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</si>
  <si>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</si>
  <si>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</si>
  <si>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</si>
  <si>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</si>
  <si>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</si>
  <si>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</si>
  <si>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</si>
  <si>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</si>
  <si>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</si>
  <si>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</si>
  <si>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</si>
  <si>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</si>
  <si>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</si>
  <si>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</si>
  <si>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</si>
  <si>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</si>
  <si>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</si>
  <si>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</si>
  <si>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</si>
  <si>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</si>
  <si>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</si>
  <si>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</si>
  <si>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</si>
  <si>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</si>
  <si>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</si>
  <si>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</si>
  <si>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</si>
  <si>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</si>
  <si>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</si>
  <si>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</si>
  <si>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</si>
  <si>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</si>
  <si>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</si>
  <si>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</si>
  <si>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</si>
  <si>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</si>
  <si>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</si>
  <si>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</si>
  <si>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</si>
  <si>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</si>
  <si>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</si>
  <si>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</si>
  <si>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</si>
  <si>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</si>
  <si>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</si>
  <si>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</si>
  <si>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</si>
  <si>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</si>
  <si>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</si>
  <si>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</si>
  <si>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</si>
  <si>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</si>
  <si>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</si>
  <si>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</si>
  <si>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</si>
  <si>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</si>
  <si>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</si>
  <si>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</si>
  <si>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</si>
  <si>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</si>
  <si>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</si>
  <si>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</si>
  <si>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</si>
  <si>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</si>
  <si>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</si>
  <si>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</si>
  <si>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</si>
  <si>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</si>
  <si>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</si>
  <si>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</si>
  <si>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</si>
  <si>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</si>
  <si>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</si>
  <si>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</si>
  <si>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</si>
  <si>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</si>
  <si>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</si>
  <si>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</si>
  <si>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</si>
  <si>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</si>
  <si>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</si>
  <si>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</si>
  <si>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</si>
  <si>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</si>
  <si>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</si>
  <si>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</si>
  <si>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</si>
  <si>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</si>
  <si>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</si>
  <si>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</si>
  <si>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</si>
  <si>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</si>
  <si>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</si>
  <si>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</si>
  <si>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</si>
  <si>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</si>
  <si>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</si>
  <si>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</si>
  <si>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</si>
  <si>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</si>
  <si>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</si>
  <si>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</si>
  <si>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</si>
  <si>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</si>
  <si>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</si>
  <si>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</si>
  <si>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</si>
  <si>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</si>
  <si>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</si>
  <si>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</si>
  <si>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</si>
  <si>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</si>
  <si>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</si>
  <si>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</si>
  <si>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</si>
  <si>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</si>
  <si>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</si>
  <si>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</si>
  <si>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</si>
  <si>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</si>
  <si>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</si>
  <si>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</si>
  <si>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</si>
  <si>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</si>
  <si>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</si>
  <si>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</si>
  <si>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</si>
  <si>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</si>
  <si>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</si>
  <si>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</si>
  <si>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</si>
  <si>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</si>
  <si>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</si>
  <si>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</si>
  <si>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</si>
  <si>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</si>
  <si>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</si>
  <si>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</si>
  <si>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</si>
  <si>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</si>
  <si>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</si>
  <si>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</si>
  <si>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</si>
  <si>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</si>
  <si>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</si>
  <si>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</si>
  <si>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</si>
  <si>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</si>
  <si>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</si>
  <si>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</si>
  <si>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</si>
  <si>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</si>
  <si>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</si>
  <si>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</si>
  <si>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</si>
  <si>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</si>
  <si>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</si>
  <si>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</si>
  <si>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</si>
  <si>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</si>
  <si>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</si>
  <si>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</si>
  <si>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</si>
  <si>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</si>
  <si>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</si>
  <si>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</si>
  <si>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</si>
  <si>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</si>
  <si>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</si>
  <si>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</si>
  <si>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</si>
  <si>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</si>
  <si>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</si>
  <si>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</si>
  <si>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</si>
  <si>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</si>
  <si>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</si>
  <si>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</si>
  <si>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</si>
  <si>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</si>
  <si>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</si>
  <si>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</si>
  <si>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</si>
  <si>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</si>
  <si>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</si>
  <si>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</si>
  <si>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</si>
  <si>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</si>
  <si>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</si>
  <si>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</si>
  <si>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</si>
  <si>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</si>
  <si>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</si>
  <si>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</si>
  <si>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</si>
  <si>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</si>
  <si>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</si>
  <si>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</si>
  <si>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</si>
  <si>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</si>
  <si>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</si>
  <si>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</si>
  <si>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</si>
  <si>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</si>
  <si>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</si>
  <si>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</si>
  <si>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</si>
  <si>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</si>
  <si>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</si>
  <si>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</si>
  <si>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</si>
  <si>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</si>
  <si>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</si>
  <si>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</si>
  <si>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</si>
  <si>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</si>
  <si>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</si>
  <si>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</si>
  <si>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</si>
  <si>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</si>
  <si>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</si>
  <si>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</si>
  <si>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</si>
  <si>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</si>
  <si>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</si>
  <si>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</si>
  <si>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</si>
  <si>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</si>
  <si>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</si>
  <si>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</si>
  <si>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</si>
  <si>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</si>
  <si>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</si>
  <si>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</si>
  <si>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</si>
  <si>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</si>
  <si>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</si>
  <si>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</si>
  <si>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</si>
  <si>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</si>
  <si>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</si>
  <si>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</si>
  <si>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</si>
  <si>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</si>
  <si>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</si>
  <si>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</si>
  <si>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</si>
  <si>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</si>
  <si>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</si>
  <si>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</si>
  <si>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</si>
  <si>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</si>
  <si>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</si>
  <si>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</si>
  <si>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</si>
  <si>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</si>
  <si>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</si>
  <si>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</si>
  <si>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</si>
  <si>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</si>
  <si>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</si>
  <si>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</si>
  <si>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</si>
  <si>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</si>
  <si>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</si>
  <si>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</si>
  <si>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</si>
  <si>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</si>
  <si>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</si>
  <si>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</si>
  <si>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</si>
  <si>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</si>
  <si>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</si>
  <si>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</si>
  <si>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</si>
  <si>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</si>
  <si>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</si>
  <si>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</si>
  <si>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</si>
  <si>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</si>
  <si>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</si>
  <si>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</si>
  <si>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</si>
  <si>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</si>
  <si>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</si>
  <si>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</si>
  <si>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</si>
  <si>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</si>
  <si>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</si>
  <si>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</si>
  <si>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</si>
  <si>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</si>
  <si>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</si>
  <si>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</si>
  <si>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</si>
  <si>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</si>
  <si>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</si>
  <si>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</si>
  <si>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</si>
  <si>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</si>
  <si>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</si>
  <si>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</si>
  <si>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</si>
  <si>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</si>
  <si>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</si>
  <si>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</si>
  <si>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</si>
  <si>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</si>
  <si>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</si>
  <si>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</si>
  <si>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</si>
  <si>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</si>
  <si>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</si>
  <si>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</si>
  <si>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</si>
  <si>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</si>
  <si>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</si>
  <si>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</si>
  <si>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</si>
  <si>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</si>
  <si>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</si>
  <si>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</si>
  <si>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</si>
  <si>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</si>
  <si>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</si>
  <si>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</si>
  <si>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</si>
  <si>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</si>
  <si>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</si>
  <si>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</si>
  <si>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</si>
  <si>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</si>
  <si>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</si>
  <si>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</si>
  <si>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</si>
  <si>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</si>
  <si>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</si>
  <si>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</si>
  <si>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</si>
  <si>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</si>
  <si>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</si>
  <si>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</si>
  <si>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</si>
  <si>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</si>
  <si>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</si>
  <si>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</si>
  <si>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</si>
  <si>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</si>
  <si>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</si>
  <si>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</si>
  <si>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</si>
  <si>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</si>
  <si>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</si>
  <si>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</si>
  <si>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</si>
  <si>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</si>
  <si>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</si>
  <si>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</si>
  <si>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</si>
  <si>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</si>
  <si>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</si>
  <si>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</si>
  <si>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</si>
  <si>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</si>
  <si>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</si>
  <si>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</si>
  <si>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</si>
  <si>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</si>
  <si>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</si>
  <si>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</si>
  <si>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</si>
  <si>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</si>
  <si>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</si>
  <si>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</si>
  <si>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</si>
  <si>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</si>
  <si>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</si>
  <si>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</si>
  <si>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</si>
  <si>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</si>
  <si>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</si>
  <si>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</si>
  <si>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</si>
  <si>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</si>
  <si>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</si>
  <si>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</si>
  <si>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</si>
  <si>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</si>
  <si>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</si>
  <si>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</si>
  <si>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</si>
  <si>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</si>
  <si>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</si>
  <si>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</si>
  <si>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</si>
  <si>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</si>
  <si>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</si>
  <si>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</si>
  <si>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</si>
  <si>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</si>
  <si>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</si>
  <si>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</si>
  <si>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</si>
  <si>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</si>
  <si>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</si>
  <si>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</si>
  <si>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</si>
  <si>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</si>
  <si>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</si>
  <si>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</si>
  <si>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</si>
  <si>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</si>
  <si>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</si>
  <si>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</si>
  <si>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</si>
  <si>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</si>
  <si>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</si>
  <si>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</si>
  <si>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</si>
  <si>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</si>
  <si>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</si>
  <si>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</si>
  <si>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</si>
  <si>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</si>
  <si>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</si>
  <si>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</si>
  <si>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</si>
  <si>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</si>
  <si>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</si>
  <si>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</si>
  <si>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</si>
  <si>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</si>
  <si>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</si>
  <si>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</si>
  <si>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</si>
  <si>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</si>
  <si>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</si>
  <si>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</si>
  <si>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</si>
  <si>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</si>
  <si>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</si>
  <si>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</si>
  <si>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</si>
  <si>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</si>
  <si>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</si>
  <si>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</si>
  <si>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</si>
  <si>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</si>
  <si>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</si>
  <si>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</si>
  <si>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</si>
  <si>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</si>
  <si>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</si>
  <si>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</si>
  <si>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</si>
  <si>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</si>
  <si>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</si>
  <si>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</si>
  <si>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</si>
  <si>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</si>
  <si>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</si>
  <si>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</si>
  <si>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</si>
  <si>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</si>
  <si>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</si>
  <si>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</si>
  <si>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</si>
  <si>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</si>
  <si>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</si>
  <si>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</si>
  <si>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</si>
  <si>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</si>
  <si>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</si>
  <si>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</si>
  <si>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</si>
  <si>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</si>
  <si>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</si>
  <si>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</si>
  <si>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</si>
  <si>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</si>
  <si>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</si>
  <si>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</si>
  <si>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</si>
  <si>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</si>
  <si>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</si>
  <si>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</si>
  <si>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</si>
  <si>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</si>
  <si>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</si>
  <si>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</si>
  <si>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</si>
  <si>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</si>
  <si>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</si>
  <si>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</si>
  <si>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</si>
  <si>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</si>
  <si>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</si>
  <si>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</si>
  <si>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</si>
  <si>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</si>
  <si>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</si>
  <si>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</si>
  <si>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</si>
  <si>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</si>
  <si>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</si>
  <si>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</si>
  <si>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</si>
  <si>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</si>
  <si>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</si>
  <si>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</si>
  <si>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</si>
  <si>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</si>
  <si>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</si>
  <si>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</si>
  <si>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</si>
  <si>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</si>
  <si>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</si>
  <si>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</si>
  <si>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</si>
  <si>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</si>
  <si>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</si>
  <si>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</si>
  <si>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</si>
  <si>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</si>
  <si>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</si>
  <si>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</si>
  <si>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</si>
  <si>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</si>
  <si>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</si>
  <si>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</si>
  <si>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</si>
  <si>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</si>
  <si>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</si>
  <si>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</si>
  <si>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</si>
  <si>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</si>
  <si>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</si>
  <si>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</si>
  <si>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</si>
  <si>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</si>
  <si>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</si>
  <si>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</si>
  <si>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</si>
  <si>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</si>
  <si>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</si>
  <si>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</si>
  <si>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</si>
  <si>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</si>
  <si>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</si>
  <si>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</si>
  <si>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</si>
  <si>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</si>
  <si>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</si>
  <si>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</si>
  <si>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</si>
  <si>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</si>
  <si>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</si>
  <si>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</si>
  <si>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</si>
  <si>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</si>
  <si>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</si>
  <si>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</si>
  <si>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</si>
  <si>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</si>
  <si>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</si>
  <si>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</si>
  <si>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</si>
  <si>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</si>
  <si>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</si>
  <si>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</si>
  <si>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</si>
  <si>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</si>
  <si>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</si>
  <si>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</si>
  <si>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</si>
  <si>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</si>
  <si>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</si>
  <si>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</si>
  <si>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</si>
  <si>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</si>
  <si>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</si>
  <si>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</si>
  <si>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</si>
  <si>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</si>
  <si>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</si>
  <si>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</si>
  <si>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</si>
  <si>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</si>
  <si>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</si>
  <si>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</si>
  <si>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</si>
  <si>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</si>
  <si>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</si>
  <si>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</si>
  <si>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</si>
  <si>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</si>
  <si>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</si>
  <si>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</si>
  <si>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</si>
  <si>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</si>
  <si>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</si>
  <si>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</si>
  <si>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</si>
  <si>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</si>
  <si>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</si>
  <si>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</si>
  <si>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</si>
  <si>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</si>
  <si>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</si>
  <si>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</si>
  <si>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</si>
  <si>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</si>
  <si>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</si>
  <si>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</si>
  <si>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</si>
  <si>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</si>
  <si>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</si>
  <si>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</si>
  <si>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</si>
  <si>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</si>
  <si>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</si>
  <si>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</si>
  <si>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</si>
  <si>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</si>
  <si>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</si>
  <si>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</si>
  <si>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</si>
  <si>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</si>
  <si>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</si>
  <si>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</si>
  <si>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</si>
  <si>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</si>
  <si>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</si>
  <si>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</si>
  <si>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</si>
  <si>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</si>
  <si>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</si>
  <si>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</si>
  <si>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</si>
  <si>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</si>
  <si>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</si>
  <si>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</si>
  <si>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</si>
  <si>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</si>
  <si>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</si>
  <si>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</si>
  <si>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</si>
  <si>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</si>
  <si>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</si>
  <si>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</si>
  <si>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</si>
  <si>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</si>
  <si>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</si>
  <si>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</si>
  <si>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</si>
  <si>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</si>
  <si>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</si>
  <si>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</si>
  <si>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</si>
  <si>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</si>
  <si>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</si>
  <si>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</si>
  <si>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</si>
  <si>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</si>
  <si>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</si>
  <si>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</si>
  <si>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</si>
  <si>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</si>
  <si>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</si>
  <si>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</si>
  <si>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</si>
  <si>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</si>
  <si>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</si>
  <si>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</si>
  <si>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</si>
  <si>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</si>
  <si>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</si>
  <si>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</si>
  <si>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</si>
  <si>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</si>
  <si>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</si>
  <si>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</si>
  <si>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</si>
  <si>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</si>
  <si>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</si>
  <si>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</si>
  <si>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</si>
  <si>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</si>
  <si>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</si>
  <si>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</si>
  <si>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</si>
  <si>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</si>
  <si>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</si>
  <si>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</si>
  <si>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</si>
  <si>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</si>
  <si>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</si>
  <si>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</si>
  <si>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</si>
  <si>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</si>
  <si>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</si>
  <si>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</si>
  <si>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</si>
  <si>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</si>
  <si>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</si>
  <si>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</si>
  <si>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</si>
  <si>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</si>
  <si>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</si>
  <si>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</si>
  <si>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</si>
  <si>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</si>
  <si>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</si>
  <si>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</si>
  <si>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</si>
  <si>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</si>
  <si>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</si>
  <si>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</si>
  <si>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</si>
  <si>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</si>
  <si>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</si>
  <si>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</si>
  <si>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</si>
  <si>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</si>
  <si>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</si>
  <si>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</si>
  <si>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</si>
  <si>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</si>
  <si>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</si>
  <si>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</si>
  <si>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</si>
  <si>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</si>
  <si>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</si>
  <si>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</si>
  <si>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</si>
  <si>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</si>
  <si>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</si>
  <si>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</si>
  <si>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</si>
  <si>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</si>
  <si>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</si>
  <si>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</si>
  <si>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</si>
  <si>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</si>
  <si>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</si>
  <si>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</si>
  <si>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</si>
  <si>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</si>
  <si>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</si>
  <si>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</si>
  <si>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</si>
  <si>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</si>
  <si>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</si>
  <si>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</si>
  <si>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</si>
  <si>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</si>
  <si>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</si>
  <si>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</si>
  <si>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</si>
  <si>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</si>
  <si>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</si>
  <si>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</si>
  <si>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</si>
  <si>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</si>
  <si>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</si>
  <si>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</si>
  <si>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</si>
  <si>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</si>
  <si>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</si>
  <si>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</si>
  <si>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</si>
  <si>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</si>
  <si>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</si>
  <si>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</si>
  <si>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</si>
  <si>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</si>
  <si>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</si>
  <si>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</si>
  <si>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</si>
  <si>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</si>
  <si>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</si>
  <si>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</si>
  <si>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</si>
  <si>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</si>
  <si>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</si>
  <si>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</si>
  <si>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</si>
  <si>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</si>
  <si>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</si>
  <si>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</si>
  <si>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</si>
  <si>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</si>
  <si>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</si>
  <si>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</si>
  <si>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</si>
  <si>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</si>
  <si>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</si>
  <si>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</si>
  <si>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</si>
  <si>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</si>
  <si>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</si>
  <si>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</si>
  <si>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</si>
  <si>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</si>
  <si>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</si>
  <si>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</si>
  <si>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</si>
  <si>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</si>
  <si>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</si>
  <si>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</si>
  <si>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</si>
  <si>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</si>
  <si>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</si>
  <si>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</si>
  <si>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</si>
  <si>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</si>
  <si>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</si>
  <si>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</si>
  <si>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</si>
  <si>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</si>
  <si>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</si>
  <si>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</si>
  <si>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</si>
  <si>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</si>
  <si>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</si>
  <si>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</si>
  <si>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</si>
  <si>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</si>
  <si>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</si>
  <si>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</si>
  <si>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</si>
  <si>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</si>
  <si>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</si>
  <si>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</si>
  <si>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</si>
  <si>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</si>
  <si>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</si>
  <si>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</si>
  <si>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</si>
  <si>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</si>
  <si>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</si>
  <si>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</si>
  <si>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</si>
  <si>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</si>
  <si>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</si>
  <si>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</si>
  <si>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</si>
  <si>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</si>
  <si>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</si>
  <si>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</si>
  <si>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</si>
  <si>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</si>
  <si>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</si>
  <si>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</si>
  <si>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</si>
  <si>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</si>
  <si>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</si>
  <si>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</si>
  <si>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</si>
  <si>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</si>
  <si>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</si>
  <si>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</si>
  <si>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</si>
  <si>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</si>
  <si>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</si>
  <si>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</si>
  <si>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</si>
  <si>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</si>
  <si>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</si>
  <si>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</si>
  <si>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</si>
  <si>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</si>
  <si>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</si>
  <si>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</si>
  <si>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</si>
  <si>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</si>
  <si>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</si>
  <si>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</si>
  <si>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</si>
  <si>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</si>
  <si>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</si>
  <si>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</si>
  <si>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</si>
  <si>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</si>
  <si>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</si>
  <si>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</si>
  <si>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</si>
  <si>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</si>
  <si>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</si>
  <si>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</si>
  <si>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</si>
  <si>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</si>
  <si>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</si>
  <si>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</si>
  <si>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</si>
  <si>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</si>
  <si>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</si>
  <si>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</si>
  <si>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</si>
  <si>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</si>
  <si>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</si>
  <si>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</si>
  <si>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</si>
  <si>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</si>
  <si>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</si>
  <si>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</si>
  <si>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</si>
  <si>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</si>
  <si>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</si>
  <si>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</si>
  <si>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</si>
  <si>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</si>
  <si>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</si>
  <si>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</si>
  <si>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</si>
  <si>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</si>
  <si>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</si>
  <si>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</si>
  <si>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</si>
  <si>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</si>
  <si>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</si>
  <si>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</si>
  <si>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</si>
  <si>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</si>
  <si>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</si>
  <si>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</si>
  <si>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</si>
  <si>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</si>
  <si>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</si>
  <si>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</si>
  <si>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</si>
  <si>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</si>
  <si>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</si>
  <si>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</si>
  <si>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</si>
  <si>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</si>
  <si>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</si>
  <si>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</si>
  <si>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</si>
  <si>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</si>
  <si>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</si>
  <si>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</si>
  <si>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</si>
  <si>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</si>
  <si>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</si>
  <si>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</si>
  <si>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</si>
  <si>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</si>
  <si>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</si>
  <si>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</si>
  <si>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</si>
  <si>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</si>
  <si>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</si>
  <si>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</si>
  <si>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</si>
  <si>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</si>
  <si>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</si>
  <si>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</si>
  <si>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</si>
  <si>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</si>
  <si>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</si>
  <si>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</si>
  <si>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</si>
  <si>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</si>
  <si>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</si>
  <si>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</si>
  <si>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</si>
  <si>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</si>
  <si>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</si>
  <si>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</si>
  <si>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</si>
  <si>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</si>
  <si>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</si>
  <si>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</si>
  <si>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</si>
  <si>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</si>
  <si>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</si>
  <si>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</si>
  <si>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</si>
  <si>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</si>
  <si>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</si>
  <si>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</si>
  <si>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</si>
  <si>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</si>
  <si>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</si>
  <si>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</si>
  <si>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</si>
  <si>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</si>
  <si>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</si>
  <si>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</si>
  <si>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</si>
  <si>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</si>
  <si>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</si>
  <si>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</si>
  <si>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</si>
  <si>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</si>
  <si>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</si>
  <si>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</si>
  <si>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</si>
  <si>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</si>
  <si>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</si>
  <si>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</si>
  <si>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</si>
  <si>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</si>
  <si>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</si>
  <si>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</si>
  <si>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</si>
  <si>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</si>
  <si>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</si>
  <si>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</si>
  <si>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</si>
  <si>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</si>
  <si>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</si>
  <si>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</si>
  <si>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</si>
  <si>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</si>
  <si>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</si>
  <si>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</si>
  <si>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</si>
  <si>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</si>
  <si>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</si>
  <si>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</si>
  <si>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</si>
  <si>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</si>
  <si>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</si>
  <si>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</si>
  <si>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</si>
  <si>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</si>
  <si>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</si>
  <si>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</si>
  <si>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</si>
  <si>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</si>
  <si>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</si>
  <si>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</si>
  <si>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</si>
  <si>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</si>
  <si>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</si>
  <si>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</si>
  <si>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</si>
  <si>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</si>
  <si>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</si>
  <si>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</si>
  <si>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</si>
  <si>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</si>
  <si>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</si>
  <si>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</si>
  <si>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</si>
  <si>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</si>
  <si>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</si>
  <si>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</si>
  <si>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</si>
  <si>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</si>
  <si>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</si>
  <si>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</si>
  <si>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</si>
  <si>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</si>
  <si>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</si>
  <si>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</si>
  <si>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</si>
  <si>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</si>
  <si>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</si>
  <si>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</si>
  <si>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</si>
  <si>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</si>
  <si>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</si>
  <si>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</si>
  <si>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</si>
  <si>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</si>
  <si>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</si>
  <si>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</si>
  <si>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</si>
  <si>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</si>
  <si>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</si>
  <si>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</si>
  <si>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</si>
  <si>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</si>
  <si>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</si>
  <si>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</si>
  <si>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</si>
  <si>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</si>
  <si>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</si>
  <si>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</si>
  <si>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</si>
  <si>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</si>
  <si>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</si>
  <si>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</si>
  <si>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</si>
  <si>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</si>
  <si>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</si>
  <si>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</si>
  <si>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</si>
  <si>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</si>
  <si>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</si>
  <si>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</si>
  <si>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</si>
  <si>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</si>
  <si>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</si>
  <si>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</si>
  <si>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</si>
  <si>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</si>
  <si>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</si>
  <si>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</si>
  <si>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</si>
  <si>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</si>
  <si>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</si>
  <si>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</si>
  <si>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</si>
  <si>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</si>
  <si>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</si>
  <si>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</si>
  <si>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</si>
  <si>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</si>
  <si>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</si>
  <si>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</si>
  <si>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</si>
  <si>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</si>
  <si>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</si>
  <si>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</si>
  <si>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</si>
  <si>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</si>
  <si>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</si>
  <si>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</si>
  <si>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</si>
  <si>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</si>
  <si>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</si>
  <si>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</si>
  <si>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</si>
  <si>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</si>
  <si>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</si>
  <si>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</si>
  <si>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</si>
  <si>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</si>
  <si>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</si>
  <si>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</si>
  <si>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</si>
  <si>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</si>
  <si>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</si>
  <si>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</si>
  <si>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</si>
  <si>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</si>
  <si>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</si>
  <si>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</si>
  <si>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</si>
  <si>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</si>
  <si>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</si>
  <si>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</si>
  <si>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</si>
  <si>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</si>
  <si>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</si>
  <si>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</si>
  <si>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</si>
  <si>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</si>
  <si>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</si>
  <si>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</si>
  <si>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</si>
  <si>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</si>
  <si>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</si>
  <si>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</si>
  <si>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</si>
  <si>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</si>
  <si>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</si>
  <si>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</si>
  <si>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</si>
  <si>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</si>
  <si>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</si>
  <si>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</si>
  <si>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</si>
  <si>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</si>
  <si>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</si>
  <si>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</si>
  <si>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</si>
  <si>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</si>
  <si>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</si>
  <si>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</si>
  <si>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</si>
  <si>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</si>
  <si>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</si>
  <si>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</si>
  <si>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</si>
  <si>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</si>
  <si>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</si>
  <si>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</si>
  <si>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</si>
  <si>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</si>
  <si>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</si>
  <si>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</si>
  <si>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</si>
  <si>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</si>
  <si>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</si>
  <si>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</si>
  <si>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</si>
  <si>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</si>
  <si>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</si>
  <si>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</si>
  <si>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</si>
  <si>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</si>
  <si>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</si>
  <si>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</si>
  <si>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</si>
  <si>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</si>
  <si>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</si>
  <si>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</si>
  <si>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</si>
  <si>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</si>
  <si>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</si>
  <si>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</si>
  <si>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</si>
  <si>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</si>
  <si>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</si>
  <si>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</si>
  <si>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</si>
  <si>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</si>
  <si>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</si>
  <si>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</si>
  <si>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</si>
  <si>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</si>
  <si>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</si>
  <si>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</si>
  <si>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</si>
  <si>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</si>
  <si>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</si>
  <si>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</si>
  <si>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</si>
  <si>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</si>
  <si>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</si>
  <si>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</si>
  <si>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</si>
  <si>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</si>
  <si>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</si>
  <si>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</si>
  <si>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</si>
  <si>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</si>
  <si>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</si>
  <si>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</si>
  <si>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</si>
  <si>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</si>
  <si>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</si>
  <si>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</si>
  <si>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</si>
  <si>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</si>
  <si>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</si>
  <si>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</si>
  <si>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</si>
  <si>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</si>
  <si>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</si>
  <si>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</si>
  <si>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</si>
  <si>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</si>
  <si>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</si>
  <si>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</si>
  <si>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</si>
  <si>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</si>
  <si>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</si>
  <si>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</si>
  <si>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</si>
  <si>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</si>
  <si>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</si>
  <si>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</si>
  <si>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</si>
  <si>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</si>
  <si>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</si>
  <si>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</si>
  <si>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</si>
  <si>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</si>
  <si>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</si>
  <si>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</si>
  <si>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</si>
  <si>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</si>
  <si>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</si>
  <si>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</si>
  <si>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</si>
  <si>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</si>
  <si>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</si>
  <si>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</si>
  <si>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</si>
  <si>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</si>
  <si>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</si>
  <si>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</si>
  <si>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</si>
  <si>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</si>
  <si>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</si>
  <si>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</si>
  <si>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</si>
  <si>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</si>
  <si>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</si>
  <si>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</si>
  <si>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</si>
  <si>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</si>
  <si>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</si>
  <si>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</si>
  <si>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</si>
  <si>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</si>
  <si>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</si>
  <si>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</si>
  <si>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</si>
  <si>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</si>
  <si>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</si>
  <si>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</si>
  <si>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</si>
  <si>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</si>
  <si>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</si>
  <si>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</si>
  <si>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</si>
  <si>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</si>
  <si>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</si>
  <si>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</si>
  <si>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</si>
  <si>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</si>
  <si>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</si>
  <si>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</si>
  <si>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</si>
  <si>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</si>
  <si>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</si>
  <si>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</si>
  <si>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</si>
  <si>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</si>
  <si>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</si>
  <si>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</si>
  <si>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</si>
  <si>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</si>
  <si>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</si>
  <si>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</si>
  <si>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</si>
  <si>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</si>
  <si>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</si>
  <si>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</si>
  <si>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</si>
  <si>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</si>
  <si>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</si>
  <si>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</si>
  <si>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</si>
  <si>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</si>
  <si>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</si>
  <si>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</si>
  <si>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</si>
  <si>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</si>
  <si>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</si>
  <si>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</si>
  <si>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</si>
  <si>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</si>
  <si>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</si>
  <si>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</si>
  <si>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</si>
  <si>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</si>
  <si>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</si>
  <si>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</si>
  <si>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</si>
  <si>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</si>
  <si>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</si>
  <si>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</si>
  <si>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</si>
  <si>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</si>
  <si>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</si>
  <si>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</si>
  <si>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</si>
  <si>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</si>
  <si>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</si>
  <si>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</si>
  <si>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</si>
  <si>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</si>
  <si>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</si>
  <si>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</si>
  <si>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</si>
  <si>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</si>
  <si>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</si>
  <si>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</si>
  <si>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</si>
  <si>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</si>
  <si>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</si>
  <si>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</si>
  <si>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</si>
  <si>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</si>
  <si>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</si>
  <si>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</si>
  <si>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</si>
  <si>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</si>
  <si>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</si>
  <si>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</si>
  <si>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</si>
  <si>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</si>
  <si>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</si>
  <si>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</si>
  <si>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</si>
  <si>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</si>
  <si>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</si>
  <si>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</si>
  <si>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</si>
  <si>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</si>
  <si>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</si>
  <si>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</si>
  <si>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</si>
  <si>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</si>
  <si>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</si>
  <si>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</si>
  <si>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</si>
  <si>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</si>
  <si>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</si>
  <si>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</si>
  <si>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</si>
  <si>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</si>
  <si>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</si>
  <si>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</si>
  <si>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</si>
  <si>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</si>
  <si>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</si>
  <si>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</si>
  <si>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</si>
  <si>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</si>
  <si>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</si>
  <si>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</si>
  <si>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</si>
  <si>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</si>
  <si>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</si>
  <si>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</si>
  <si>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</si>
  <si>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</si>
  <si>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</si>
  <si>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</si>
  <si>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</si>
  <si>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</si>
  <si>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</si>
  <si>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</si>
  <si>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</si>
  <si>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</si>
  <si>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</si>
  <si>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</si>
  <si>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</si>
  <si>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</si>
  <si>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</si>
  <si>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</si>
  <si>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</si>
  <si>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</si>
  <si>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</si>
  <si>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</si>
  <si>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</si>
  <si>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</si>
  <si>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</si>
  <si>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</si>
  <si>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</si>
  <si>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</si>
  <si>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</si>
  <si>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</si>
  <si>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</si>
  <si>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</si>
  <si>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</si>
  <si>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</si>
  <si>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</si>
  <si>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</si>
  <si>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</si>
  <si>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</si>
  <si>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</si>
  <si>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</si>
  <si>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</si>
  <si>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</si>
  <si>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</si>
  <si>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</si>
  <si>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</si>
  <si>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</si>
  <si>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</si>
  <si>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</si>
  <si>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</si>
  <si>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</si>
  <si>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</si>
  <si>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</si>
  <si>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</si>
  <si>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</si>
  <si>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</si>
  <si>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</si>
  <si>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</si>
  <si>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</si>
  <si>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</si>
  <si>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</si>
  <si>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</si>
  <si>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</si>
  <si>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</si>
  <si>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</si>
  <si>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</si>
  <si>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</si>
  <si>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</si>
  <si>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</si>
  <si>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</si>
  <si>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</si>
  <si>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</si>
  <si>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</si>
  <si>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</si>
  <si>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</si>
  <si>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</si>
  <si>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</si>
  <si>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</si>
  <si>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</si>
  <si>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</si>
  <si>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</si>
  <si>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</si>
  <si>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</si>
  <si>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</si>
  <si>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</si>
  <si>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</si>
  <si>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</si>
  <si>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</si>
  <si>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</si>
  <si>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</si>
  <si>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</si>
  <si>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</si>
  <si>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</si>
  <si>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</si>
  <si>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</si>
  <si>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</si>
  <si>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</si>
  <si>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</si>
  <si>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</si>
  <si>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</si>
  <si>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</si>
  <si>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</si>
  <si>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</si>
  <si>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</si>
  <si>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</si>
  <si>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</si>
  <si>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</si>
  <si>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</si>
  <si>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</si>
  <si>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</si>
  <si>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</si>
  <si>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</si>
  <si>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</si>
  <si>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</si>
  <si>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</si>
  <si>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</si>
  <si>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</si>
  <si>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</si>
  <si>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</si>
  <si>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</si>
  <si>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</si>
  <si>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</si>
  <si>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</si>
  <si>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</si>
  <si>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</si>
  <si>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</si>
  <si>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</si>
  <si>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</si>
  <si>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</si>
  <si>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</si>
  <si>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</si>
  <si>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</si>
  <si>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</si>
  <si>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</si>
  <si>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</si>
  <si>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</si>
  <si>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</si>
  <si>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</si>
  <si>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</si>
  <si>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</si>
  <si>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</si>
  <si>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</si>
  <si>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</si>
  <si>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</si>
  <si>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</si>
  <si>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</si>
  <si>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</si>
  <si>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</si>
  <si>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</si>
  <si>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</si>
  <si>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</si>
  <si>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</si>
  <si>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</si>
  <si>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</si>
  <si>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</si>
  <si>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</si>
  <si>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</si>
  <si>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</si>
  <si>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</si>
  <si>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</si>
  <si>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</si>
  <si>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</si>
  <si>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</si>
  <si>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</si>
  <si>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</si>
  <si>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</si>
  <si>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</si>
  <si>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</si>
  <si>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</si>
  <si>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</si>
  <si>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</si>
  <si>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</si>
  <si>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</si>
  <si>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</si>
  <si>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</si>
  <si>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</si>
  <si>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</si>
  <si>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</si>
  <si>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</si>
  <si>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</si>
  <si>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</si>
  <si>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</si>
  <si>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</si>
  <si>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</si>
  <si>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</si>
  <si>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</si>
  <si>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</si>
  <si>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</si>
  <si>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</si>
  <si>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</si>
  <si>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</si>
  <si>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</si>
  <si>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</si>
  <si>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</si>
  <si>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</si>
  <si>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</si>
  <si>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</si>
  <si>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</si>
  <si>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</si>
  <si>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</si>
  <si>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</si>
  <si>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</si>
  <si>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</si>
  <si>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</si>
  <si>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</si>
  <si>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</si>
  <si>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</si>
  <si>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</si>
  <si>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</si>
  <si>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</si>
  <si>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</si>
  <si>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</si>
  <si>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</si>
  <si>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</si>
  <si>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</si>
  <si>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</si>
  <si>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</si>
  <si>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</si>
  <si>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</si>
  <si>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</si>
  <si>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</si>
  <si>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</si>
  <si>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</si>
  <si>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</si>
  <si>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</si>
  <si>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</si>
  <si>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</si>
  <si>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</si>
  <si>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</si>
  <si>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</si>
  <si>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</si>
  <si>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</si>
  <si>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</si>
  <si>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</si>
  <si>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</si>
  <si>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</si>
  <si>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</si>
  <si>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</si>
  <si>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</si>
  <si>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</si>
  <si>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</si>
  <si>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</si>
  <si>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</si>
  <si>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</si>
  <si>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</si>
  <si>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</si>
  <si>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</si>
  <si>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</si>
  <si>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</si>
  <si>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</si>
  <si>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</si>
  <si>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</si>
  <si>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</si>
  <si>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</si>
  <si>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</si>
  <si>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</si>
  <si>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</si>
  <si>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</si>
  <si>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</si>
  <si>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</si>
  <si>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</si>
  <si>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</si>
  <si>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</si>
  <si>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</si>
  <si>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</si>
  <si>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</si>
  <si>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</si>
  <si>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</si>
  <si>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</si>
  <si>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</si>
  <si>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</si>
  <si>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</si>
  <si>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</si>
  <si>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</si>
  <si>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</si>
  <si>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</si>
  <si>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</si>
  <si>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</si>
  <si>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</si>
  <si>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</si>
  <si>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</si>
  <si>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</si>
  <si>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</si>
  <si>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</si>
  <si>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</si>
  <si>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</si>
  <si>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</si>
  <si>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</si>
  <si>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</si>
  <si>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</si>
  <si>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</si>
  <si>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</si>
  <si>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</si>
  <si>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</si>
  <si>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</si>
  <si>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</si>
  <si>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</si>
  <si>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</si>
  <si>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</si>
  <si>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</si>
  <si>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</si>
  <si>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</si>
  <si>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</si>
  <si>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</si>
  <si>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</si>
  <si>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</si>
  <si>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</si>
  <si>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</si>
  <si>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</si>
  <si>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</si>
  <si>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</si>
  <si>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</si>
  <si>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</si>
  <si>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</si>
  <si>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</si>
  <si>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</si>
  <si>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</si>
  <si>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</si>
  <si>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</si>
  <si>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</si>
  <si>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</si>
  <si>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</si>
  <si>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</si>
  <si>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</si>
  <si>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</si>
  <si>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</si>
  <si>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</si>
  <si>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</si>
  <si>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</si>
  <si>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</si>
  <si>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</si>
  <si>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</si>
  <si>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</si>
  <si>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</si>
  <si>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</si>
  <si>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</si>
  <si>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</si>
  <si>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</si>
  <si>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</si>
  <si>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</si>
  <si>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</si>
  <si>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</si>
  <si>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</si>
  <si>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</si>
  <si>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</si>
  <si>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</si>
  <si>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</si>
  <si>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</si>
  <si>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</si>
  <si>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</si>
  <si>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</si>
  <si>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</si>
  <si>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</si>
  <si>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</si>
  <si>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</si>
  <si>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</si>
  <si>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</si>
  <si>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</si>
  <si>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</si>
  <si>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</si>
  <si>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</si>
  <si>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</si>
  <si>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</si>
  <si>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</si>
  <si>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</si>
  <si>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</si>
  <si>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</si>
  <si>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</si>
  <si>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</si>
  <si>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</si>
  <si>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</si>
  <si>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</si>
  <si>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</si>
  <si>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</si>
  <si>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</si>
  <si>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</si>
  <si>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</si>
  <si>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</si>
  <si>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</si>
  <si>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</si>
  <si>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</si>
  <si>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</si>
  <si>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</si>
  <si>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</si>
  <si>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</si>
  <si>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</si>
  <si>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</si>
  <si>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</si>
  <si>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</si>
  <si>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</si>
  <si>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</si>
  <si>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</si>
  <si>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</si>
  <si>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</si>
  <si>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</si>
  <si>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</si>
  <si>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</si>
  <si>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</si>
  <si>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</si>
  <si>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</si>
  <si>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</si>
  <si>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</si>
  <si>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</si>
  <si>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</si>
  <si>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</si>
  <si>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</si>
  <si>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</si>
  <si>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</si>
  <si>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</si>
  <si>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</si>
  <si>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</si>
  <si>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</si>
  <si>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</si>
  <si>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</si>
  <si>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</si>
  <si>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</si>
  <si>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</si>
  <si>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</si>
  <si>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</si>
  <si>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</si>
  <si>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</si>
  <si>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</si>
  <si>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</si>
  <si>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</si>
  <si>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</si>
  <si>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</si>
  <si>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</si>
  <si>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</si>
  <si>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</si>
  <si>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</si>
  <si>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</si>
  <si>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</si>
  <si>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</si>
  <si>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</si>
  <si>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</si>
  <si>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</si>
  <si>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</si>
  <si>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</si>
  <si>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</si>
  <si>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</si>
  <si>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</si>
  <si>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</si>
  <si>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</si>
  <si>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</si>
  <si>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</si>
  <si>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</si>
  <si>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</si>
  <si>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</si>
  <si>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</si>
  <si>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</si>
  <si>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</si>
  <si>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</si>
  <si>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</si>
  <si>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</si>
  <si>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</si>
  <si>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</si>
  <si>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</si>
  <si>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</si>
  <si>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</si>
  <si>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</si>
  <si>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</si>
  <si>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</si>
  <si>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</si>
  <si>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</si>
  <si>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</si>
  <si>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</si>
  <si>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</si>
  <si>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</si>
  <si>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</si>
  <si>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</si>
  <si>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</si>
  <si>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</si>
  <si>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</si>
  <si>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</si>
  <si>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</si>
  <si>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</si>
  <si>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</si>
  <si>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</si>
  <si>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</si>
  <si>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</si>
  <si>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</si>
  <si>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</si>
  <si>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</si>
  <si>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</si>
  <si>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</si>
  <si>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</si>
  <si>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</si>
  <si>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</si>
  <si>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</si>
  <si>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</si>
  <si>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</si>
  <si>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</si>
  <si>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</si>
  <si>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</si>
  <si>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</si>
  <si>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</si>
  <si>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</si>
  <si>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</si>
  <si>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</si>
  <si>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</si>
  <si>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</si>
  <si>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</si>
  <si>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</si>
  <si>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</si>
  <si>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</si>
  <si>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</si>
  <si>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</si>
  <si>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</si>
  <si>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</si>
  <si>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</si>
  <si>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</si>
  <si>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</si>
  <si>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</si>
  <si>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</si>
  <si>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</si>
  <si>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</si>
  <si>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</si>
  <si>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</si>
  <si>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</si>
  <si>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</si>
  <si>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</si>
  <si>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</si>
  <si>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</si>
  <si>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</si>
  <si>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</si>
  <si>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</si>
  <si>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</si>
  <si>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</si>
  <si>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</si>
  <si>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</si>
  <si>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</si>
  <si>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</si>
  <si>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</si>
  <si>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</si>
  <si>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</si>
  <si>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</si>
  <si>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</si>
  <si>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</si>
  <si>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</si>
  <si>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</si>
  <si>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</si>
  <si>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</si>
  <si>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</si>
  <si>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</si>
  <si>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</si>
  <si>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</si>
  <si>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</si>
  <si>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</si>
  <si>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</si>
  <si>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</si>
  <si>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</si>
  <si>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</si>
  <si>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</si>
  <si>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</si>
  <si>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</si>
  <si>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</si>
  <si>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</si>
  <si>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</si>
  <si>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</si>
  <si>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</si>
  <si>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</si>
  <si>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</si>
  <si>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</si>
  <si>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</si>
  <si>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</si>
  <si>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</si>
  <si>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</si>
  <si>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</si>
  <si>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</si>
  <si>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</si>
  <si>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</si>
  <si>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</si>
  <si>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</si>
  <si>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</si>
  <si>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</si>
  <si>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</si>
  <si>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</si>
  <si>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</si>
  <si>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</si>
  <si>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</si>
  <si>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</si>
  <si>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</si>
  <si>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</si>
  <si>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</si>
  <si>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</si>
  <si>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</si>
  <si>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</si>
  <si>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</si>
  <si>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</si>
  <si>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</si>
  <si>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</si>
  <si>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</si>
  <si>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</si>
  <si>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</si>
  <si>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</si>
  <si>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</si>
  <si>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</si>
  <si>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</si>
  <si>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</si>
  <si>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</si>
  <si>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</si>
  <si>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</si>
  <si>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</si>
  <si>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</si>
  <si>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</si>
  <si>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</si>
  <si>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</si>
  <si>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</si>
  <si>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</si>
  <si>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</si>
  <si>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</si>
  <si>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</si>
  <si>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</si>
  <si>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</si>
  <si>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</si>
  <si>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</si>
  <si>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</si>
  <si>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</si>
  <si>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</si>
  <si>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</si>
  <si>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</si>
  <si>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</si>
  <si>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</si>
  <si>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</si>
  <si>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</si>
  <si>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</si>
  <si>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</si>
  <si>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</si>
  <si>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</si>
  <si>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</si>
  <si>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</si>
  <si>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</si>
  <si>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</si>
  <si>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</si>
  <si>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</si>
  <si>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</si>
  <si>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</si>
  <si>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</si>
  <si>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</si>
  <si>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</si>
  <si>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</si>
  <si>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</si>
  <si>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</si>
  <si>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</si>
  <si>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</si>
  <si>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</si>
  <si>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</si>
  <si>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</si>
  <si>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</si>
  <si>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</si>
  <si>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</si>
  <si>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</si>
  <si>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</si>
  <si>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</si>
  <si>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</si>
  <si>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</si>
  <si>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</si>
  <si>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</si>
  <si>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</si>
  <si>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</si>
  <si>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</si>
  <si>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</si>
  <si>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</si>
  <si>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</si>
  <si>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</si>
  <si>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</si>
  <si>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</si>
  <si>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</si>
  <si>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</si>
  <si>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</si>
  <si>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</si>
  <si>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</si>
  <si>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</si>
  <si>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</si>
  <si>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</si>
  <si>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</si>
  <si>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</si>
  <si>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</si>
  <si>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</si>
  <si>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</si>
  <si>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</si>
  <si>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</si>
  <si>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</si>
  <si>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</si>
  <si>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</si>
  <si>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</si>
  <si>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</si>
  <si>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</si>
  <si>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</si>
  <si>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</si>
  <si>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</si>
  <si>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</si>
  <si>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</si>
  <si>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</si>
  <si>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</si>
  <si>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</si>
  <si>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</si>
  <si>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</si>
  <si>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</si>
  <si>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</si>
  <si>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</si>
  <si>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</si>
  <si>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</si>
  <si>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</si>
  <si>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</si>
  <si>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</si>
  <si>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</si>
  <si>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</si>
  <si>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</si>
  <si>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</si>
  <si>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</si>
  <si>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</si>
  <si>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</si>
  <si>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</si>
  <si>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</si>
  <si>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</si>
  <si>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</si>
  <si>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</si>
  <si>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</si>
  <si>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</si>
  <si>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</si>
  <si>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</si>
  <si>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</si>
  <si>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</si>
  <si>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</si>
  <si>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</si>
  <si>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</si>
  <si>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</si>
  <si>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</si>
  <si>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</si>
  <si>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</si>
  <si>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</si>
  <si>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</si>
  <si>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</si>
  <si>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</si>
  <si>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</si>
  <si>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</si>
  <si>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</si>
  <si>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</si>
  <si>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</si>
  <si>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</si>
  <si>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</si>
  <si>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</si>
  <si>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</si>
  <si>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</si>
  <si>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</si>
  <si>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</si>
  <si>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</si>
  <si>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</si>
  <si>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</si>
  <si>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</si>
  <si>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</si>
  <si>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</si>
  <si>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</si>
  <si>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</si>
  <si>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</si>
  <si>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</si>
  <si>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</si>
  <si>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</si>
  <si>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</si>
  <si>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</si>
  <si>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</si>
  <si>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</si>
  <si>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</si>
  <si>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</si>
  <si>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</si>
  <si>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</si>
  <si>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</si>
  <si>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</si>
  <si>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</si>
  <si>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</si>
  <si>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</si>
  <si>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</si>
  <si>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</si>
  <si>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</si>
  <si>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</si>
  <si>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</si>
  <si>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</si>
  <si>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</si>
  <si>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</si>
  <si>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</si>
  <si>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</si>
  <si>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</si>
  <si>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</si>
  <si>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</si>
  <si>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</si>
  <si>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</si>
  <si>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</si>
  <si>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</si>
  <si>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</si>
  <si>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</si>
  <si>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</si>
  <si>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</si>
  <si>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</si>
  <si>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</si>
  <si>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</si>
  <si>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</si>
  <si>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</si>
  <si>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</si>
  <si>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</si>
  <si>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</si>
  <si>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</si>
  <si>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</si>
  <si>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</si>
  <si>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</si>
  <si>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</si>
  <si>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</si>
  <si>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</si>
  <si>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</si>
  <si>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</si>
  <si>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</si>
  <si>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</si>
  <si>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</si>
  <si>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</si>
  <si>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</si>
  <si>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</si>
  <si>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</si>
  <si>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</si>
  <si>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</si>
  <si>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</si>
  <si>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</si>
  <si>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</si>
  <si>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</si>
  <si>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</si>
  <si>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</si>
  <si>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</si>
  <si>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</si>
  <si>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</si>
  <si>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</si>
  <si>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</si>
  <si>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</si>
  <si>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</si>
  <si>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</si>
  <si>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</si>
  <si>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</si>
  <si>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</si>
  <si>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</si>
  <si>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</si>
  <si>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</si>
  <si>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</si>
  <si>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</si>
  <si>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</si>
  <si>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</si>
  <si>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</si>
  <si>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</si>
  <si>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</si>
  <si>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</si>
  <si>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</si>
  <si>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</si>
  <si>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</si>
  <si>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</si>
  <si>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</si>
  <si>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</si>
  <si>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</si>
  <si>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</si>
  <si>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</si>
  <si>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</si>
  <si>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</si>
  <si>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</si>
  <si>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</si>
  <si>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</si>
  <si>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</si>
  <si>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</si>
  <si>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</si>
  <si>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</si>
  <si>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</si>
  <si>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</si>
  <si>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</si>
  <si>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</si>
  <si>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</si>
  <si>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</si>
  <si>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</si>
  <si>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</si>
  <si>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</si>
  <si>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</si>
  <si>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</si>
  <si>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</si>
  <si>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</si>
  <si>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</si>
  <si>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</si>
  <si>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</si>
  <si>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</si>
  <si>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</si>
  <si>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</si>
  <si>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</si>
  <si>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</si>
  <si>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</si>
  <si>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</si>
  <si>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</si>
  <si>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</si>
  <si>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</si>
  <si>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</si>
  <si>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</si>
  <si>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</si>
  <si>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</si>
  <si>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</si>
  <si>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</si>
  <si>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</si>
  <si>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</si>
  <si>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</si>
  <si>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</si>
  <si>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</si>
  <si>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</si>
  <si>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</si>
  <si>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</si>
  <si>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</si>
  <si>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</si>
  <si>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</si>
  <si>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</si>
  <si>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</si>
  <si>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</si>
  <si>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</si>
  <si>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</si>
  <si>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</si>
  <si>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</si>
  <si>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</si>
  <si>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</si>
  <si>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</si>
  <si>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</si>
  <si>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</si>
  <si>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</si>
  <si>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</si>
  <si>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</si>
  <si>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</si>
  <si>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</si>
  <si>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</si>
  <si>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</si>
  <si>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</si>
  <si>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</si>
  <si>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</si>
  <si>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</si>
  <si>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</si>
  <si>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</si>
  <si>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</si>
  <si>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</si>
  <si>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</si>
  <si>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</si>
  <si>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</si>
  <si>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</si>
  <si>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</si>
  <si>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</si>
  <si>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</si>
  <si>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</si>
  <si>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</si>
  <si>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</si>
  <si>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</si>
  <si>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</si>
  <si>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</si>
  <si>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</si>
  <si>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</si>
  <si>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</si>
  <si>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</si>
  <si>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</si>
  <si>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</si>
  <si>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</si>
  <si>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</si>
  <si>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</si>
  <si>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</si>
  <si>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</si>
  <si>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</si>
  <si>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</si>
  <si>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</si>
  <si>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</si>
  <si>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</si>
  <si>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</si>
  <si>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</si>
  <si>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</si>
  <si>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</si>
  <si>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</si>
  <si>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</si>
  <si>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</si>
  <si>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</si>
  <si>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</si>
  <si>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</si>
  <si>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</si>
  <si>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</si>
  <si>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</si>
  <si>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</si>
  <si>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</si>
  <si>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</si>
  <si>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</si>
  <si>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</si>
  <si>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</si>
  <si>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</si>
  <si>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</si>
  <si>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</si>
  <si>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</si>
  <si>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</si>
  <si>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</si>
  <si>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</si>
  <si>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</si>
  <si>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</si>
  <si>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</si>
  <si>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</si>
  <si>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</si>
  <si>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</si>
  <si>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</si>
  <si>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</si>
  <si>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</si>
  <si>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</si>
  <si>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</si>
  <si>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</si>
  <si>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</si>
  <si>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</si>
  <si>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</si>
  <si>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</si>
  <si>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</si>
  <si>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</si>
  <si>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</si>
  <si>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</si>
  <si>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</si>
  <si>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</si>
  <si>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</si>
  <si>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</si>
  <si>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</si>
  <si>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</si>
  <si>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</si>
  <si>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</si>
  <si>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</si>
  <si>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</si>
  <si>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</si>
  <si>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</si>
  <si>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</si>
  <si>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</si>
  <si>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</si>
  <si>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</si>
  <si>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</si>
  <si>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</si>
  <si>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</si>
  <si>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</si>
  <si>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</si>
  <si>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</si>
  <si>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</si>
  <si>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</si>
  <si>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</si>
  <si>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</si>
  <si>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</si>
  <si>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</si>
  <si>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</si>
  <si>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</si>
  <si>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</si>
  <si>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</si>
  <si>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</si>
  <si>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</si>
  <si>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</si>
  <si>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</si>
  <si>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</si>
  <si>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</si>
  <si>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</si>
  <si>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</si>
  <si>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</si>
  <si>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</si>
  <si>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</si>
  <si>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</si>
  <si>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</si>
  <si>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</si>
  <si>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</si>
  <si>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</si>
  <si>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</si>
  <si>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</si>
  <si>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</si>
  <si>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</si>
  <si>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</si>
  <si>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</si>
  <si>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</si>
  <si>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</si>
  <si>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</si>
  <si>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</si>
  <si>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</si>
  <si>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</si>
  <si>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</si>
  <si>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</si>
  <si>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</si>
  <si>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</si>
  <si>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</si>
  <si>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</si>
  <si>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</si>
  <si>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</si>
  <si>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</si>
  <si>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</si>
  <si>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</si>
  <si>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</si>
  <si>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</si>
  <si>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</si>
  <si>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</si>
  <si>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</si>
  <si>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</si>
  <si>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</si>
  <si>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</si>
  <si>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</si>
  <si>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</si>
  <si>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</si>
  <si>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</si>
  <si>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</si>
  <si>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</si>
  <si>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</si>
  <si>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</si>
  <si>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</si>
  <si>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</si>
  <si>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</si>
  <si>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</si>
  <si>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</si>
  <si>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</si>
  <si>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</si>
  <si>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</si>
  <si>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</si>
  <si>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</si>
  <si>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</si>
  <si>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</si>
  <si>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</si>
  <si>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</si>
  <si>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</si>
  <si>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</si>
  <si>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</si>
  <si>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</si>
  <si>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</si>
  <si>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</si>
  <si>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</si>
  <si>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</si>
  <si>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</si>
  <si>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</si>
  <si>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</si>
  <si>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</si>
  <si>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</si>
  <si>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</si>
  <si>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</si>
  <si>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</si>
  <si>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</si>
  <si>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</si>
  <si>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</si>
  <si>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</si>
  <si>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</si>
  <si>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</si>
  <si>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</si>
  <si>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</si>
  <si>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</si>
  <si>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</si>
  <si>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</si>
  <si>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</si>
  <si>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</si>
  <si>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</si>
  <si>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</si>
  <si>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</si>
  <si>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</si>
  <si>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</si>
  <si>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</si>
  <si>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</si>
  <si>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</si>
  <si>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</si>
  <si>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</si>
  <si>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</si>
  <si>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</si>
  <si>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</si>
  <si>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</si>
  <si>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</si>
  <si>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</si>
  <si>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</si>
  <si>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</si>
  <si>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</si>
  <si>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</si>
  <si>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</si>
  <si>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</si>
  <si>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</si>
  <si>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</si>
  <si>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</si>
  <si>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</si>
  <si>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</si>
  <si>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</si>
  <si>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</si>
  <si>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</si>
  <si>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</si>
  <si>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</si>
  <si>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</si>
  <si>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</si>
  <si>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</si>
  <si>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</si>
  <si>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</si>
  <si>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</si>
  <si>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</si>
  <si>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</si>
  <si>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</si>
  <si>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</si>
  <si>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</si>
  <si>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</si>
  <si>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</si>
  <si>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</si>
  <si>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</si>
  <si>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</si>
  <si>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</si>
  <si>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</si>
  <si>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</si>
  <si>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</si>
  <si>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</si>
  <si>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</si>
  <si>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</si>
  <si>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</si>
  <si>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</si>
  <si>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</si>
  <si>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</si>
  <si>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</si>
  <si>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</si>
  <si>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</si>
  <si>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</si>
  <si>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</si>
  <si>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</si>
  <si>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</si>
  <si>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</si>
  <si>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</si>
  <si>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</si>
  <si>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</si>
  <si>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</si>
  <si>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</si>
  <si>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</si>
  <si>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</si>
  <si>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</si>
  <si>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</si>
  <si>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</si>
  <si>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</si>
  <si>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</si>
  <si>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</si>
  <si>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</si>
  <si>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</si>
  <si>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</si>
  <si>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</si>
  <si>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</si>
  <si>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</si>
  <si>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</si>
  <si>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</si>
  <si>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</si>
  <si>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</si>
  <si>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</si>
  <si>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</si>
  <si>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</si>
  <si>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</si>
  <si>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</si>
  <si>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</si>
  <si>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</si>
  <si>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</si>
  <si>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</si>
  <si>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</si>
  <si>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</si>
  <si>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</si>
  <si>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</si>
  <si>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</si>
  <si>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</si>
  <si>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</si>
  <si>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</si>
  <si>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</si>
  <si>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</si>
  <si>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</si>
  <si>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</si>
  <si>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</si>
  <si>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</si>
  <si>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</si>
  <si>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</si>
  <si>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</si>
  <si>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</si>
  <si>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</si>
  <si>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</si>
  <si>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</si>
  <si>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</si>
  <si>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</si>
  <si>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</si>
  <si>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</si>
  <si>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</si>
  <si>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</si>
  <si>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</si>
  <si>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</si>
  <si>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</si>
  <si>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</si>
  <si>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</si>
  <si>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</si>
  <si>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</si>
  <si>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</si>
  <si>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</si>
  <si>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</si>
  <si>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</si>
  <si>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</si>
  <si>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</si>
  <si>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</si>
  <si>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</si>
  <si>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</si>
  <si>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</si>
  <si>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</si>
  <si>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</si>
  <si>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</si>
  <si>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</si>
  <si>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</si>
  <si>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</si>
  <si>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</si>
  <si>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</si>
  <si>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</si>
  <si>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</si>
  <si>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</si>
  <si>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</si>
  <si>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</si>
  <si>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</si>
  <si>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</si>
  <si>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</si>
  <si>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</si>
  <si>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</si>
  <si>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</si>
  <si>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</si>
  <si>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</si>
  <si>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</si>
  <si>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</si>
  <si>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</si>
  <si>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</si>
  <si>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</si>
  <si>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</si>
  <si>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</si>
  <si>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</si>
  <si>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</si>
  <si>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</si>
  <si>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</si>
  <si>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</si>
  <si>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</si>
  <si>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</si>
  <si>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</si>
  <si>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</si>
  <si>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</si>
  <si>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</si>
  <si>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</si>
  <si>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</si>
  <si>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</si>
  <si>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</si>
  <si>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</si>
  <si>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</si>
  <si>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</si>
  <si>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</si>
  <si>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</si>
  <si>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</si>
  <si>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</si>
  <si>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</si>
  <si>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</si>
  <si>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</si>
  <si>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</si>
  <si>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</si>
  <si>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</si>
  <si>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</si>
  <si>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</si>
  <si>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</si>
  <si>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</si>
  <si>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</si>
  <si>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</si>
  <si>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</si>
  <si>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</si>
  <si>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</si>
  <si>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</si>
  <si>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</si>
  <si>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</si>
  <si>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</si>
  <si>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</si>
  <si>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</si>
  <si>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</si>
  <si>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</si>
  <si>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</si>
  <si>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</si>
  <si>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</si>
  <si>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</si>
  <si>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</si>
  <si>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</si>
  <si>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</si>
  <si>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</si>
  <si>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</si>
  <si>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</si>
  <si>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</si>
  <si>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</si>
  <si>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</si>
  <si>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</si>
  <si>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</si>
  <si>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</si>
  <si>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</si>
  <si>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</si>
  <si>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</si>
  <si>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</si>
  <si>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</si>
  <si>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</si>
  <si>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</si>
  <si>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</si>
  <si>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</si>
  <si>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</si>
  <si>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</si>
  <si>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</si>
  <si>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</si>
  <si>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</si>
  <si>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</si>
  <si>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</si>
  <si>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</si>
  <si>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</si>
  <si>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</si>
  <si>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</si>
  <si>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</si>
  <si>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</si>
  <si>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</si>
  <si>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</si>
  <si>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</si>
  <si>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</si>
  <si>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</si>
  <si>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</si>
  <si>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</si>
  <si>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</si>
  <si>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</si>
  <si>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</si>
  <si>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</si>
  <si>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</si>
  <si>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</si>
  <si>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</si>
  <si>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</si>
  <si>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</si>
  <si>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</si>
  <si>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</si>
  <si>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</si>
  <si>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</si>
  <si>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</si>
  <si>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</si>
  <si>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</si>
  <si>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</si>
  <si>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</si>
  <si>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</si>
  <si>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</si>
  <si>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</si>
  <si>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</si>
  <si>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</si>
  <si>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</si>
  <si>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</si>
  <si>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</si>
  <si>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</si>
  <si>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</si>
  <si>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</si>
  <si>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</si>
  <si>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</si>
  <si>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</si>
  <si>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</si>
  <si>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</si>
  <si>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</si>
  <si>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</si>
  <si>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</si>
  <si>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</si>
  <si>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</si>
  <si>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</si>
  <si>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</si>
  <si>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</si>
  <si>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</si>
  <si>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</si>
  <si>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</si>
  <si>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</si>
  <si>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</si>
  <si>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</si>
  <si>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</si>
  <si>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</si>
  <si>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</si>
  <si>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</si>
  <si>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</si>
  <si>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</si>
  <si>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</si>
  <si>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</si>
  <si>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</si>
  <si>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</si>
  <si>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</si>
  <si>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</si>
  <si>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</si>
  <si>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</si>
  <si>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</si>
  <si>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</si>
  <si>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</si>
  <si>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</si>
  <si>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</si>
  <si>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</si>
  <si>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</si>
  <si>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</si>
  <si>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</si>
  <si>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</si>
  <si>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</si>
  <si>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</si>
  <si>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</si>
  <si>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</si>
  <si>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</si>
  <si>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</si>
  <si>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</si>
  <si>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</si>
  <si>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</si>
  <si>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</si>
  <si>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</si>
  <si>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</si>
  <si>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</si>
  <si>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</si>
  <si>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</si>
  <si>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</si>
  <si>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</si>
  <si>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</si>
  <si>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</si>
  <si>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</si>
  <si>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</si>
  <si>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</si>
  <si>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</si>
  <si>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</si>
  <si>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</si>
  <si>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</si>
  <si>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</si>
  <si>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</si>
  <si>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</si>
  <si>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</si>
  <si>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</si>
  <si>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</si>
  <si>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</si>
  <si>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</si>
  <si>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</si>
  <si>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</si>
  <si>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</si>
  <si>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</si>
  <si>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</si>
  <si>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</si>
  <si>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</si>
  <si>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</si>
  <si>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</si>
  <si>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</si>
  <si>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</si>
  <si>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</si>
  <si>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</si>
  <si>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</si>
  <si>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</si>
  <si>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</si>
  <si>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</si>
  <si>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</si>
  <si>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</si>
  <si>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</si>
  <si>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</si>
  <si>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</si>
  <si>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</si>
  <si>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</si>
  <si>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</si>
  <si>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</si>
  <si>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</si>
  <si>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</si>
  <si>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</si>
  <si>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</si>
  <si>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</si>
  <si>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</si>
  <si>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</si>
  <si>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</si>
  <si>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</si>
  <si>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</si>
  <si>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</si>
  <si>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</si>
  <si>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</si>
  <si>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</si>
  <si>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</si>
  <si>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</si>
  <si>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</si>
  <si>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</si>
  <si>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</si>
  <si>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</si>
  <si>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</si>
  <si>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</si>
  <si>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</si>
  <si>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</si>
  <si>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</si>
  <si>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</si>
  <si>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</si>
  <si>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</si>
  <si>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</si>
  <si>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</si>
  <si>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</si>
  <si>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</si>
  <si>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</si>
  <si>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</si>
  <si>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</si>
  <si>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</si>
  <si>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</si>
  <si>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</si>
  <si>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</si>
  <si>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</si>
  <si>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</si>
  <si>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</si>
  <si>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</si>
  <si>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</si>
  <si>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</si>
  <si>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</si>
  <si>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</si>
  <si>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</si>
  <si>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</si>
  <si>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</si>
  <si>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</si>
  <si>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</si>
  <si>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</si>
  <si>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</si>
  <si>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</si>
  <si>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</si>
  <si>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</si>
  <si>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</si>
  <si>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</si>
  <si>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</si>
  <si>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</si>
  <si>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</si>
  <si>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</si>
  <si>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</si>
  <si>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</si>
  <si>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</si>
  <si>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</si>
  <si>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</si>
  <si>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</si>
  <si>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</si>
  <si>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</si>
  <si>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</si>
  <si>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</si>
  <si>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</si>
  <si>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</si>
  <si>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</si>
  <si>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</si>
  <si>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</si>
  <si>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</si>
  <si>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</si>
  <si>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</si>
  <si>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</si>
  <si>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</si>
  <si>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</si>
  <si>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</si>
  <si>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</si>
  <si>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</si>
  <si>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</si>
  <si>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</si>
  <si>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</si>
  <si>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</si>
  <si>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</si>
  <si>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</si>
  <si>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</si>
  <si>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</si>
  <si>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</si>
  <si>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</si>
  <si>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</si>
  <si>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</si>
  <si>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</si>
  <si>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</si>
  <si>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</si>
  <si>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</si>
  <si>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</si>
  <si>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</si>
  <si>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</si>
  <si>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</si>
  <si>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</si>
  <si>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</si>
  <si>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</si>
  <si>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</si>
  <si>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</si>
  <si>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</si>
  <si>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</si>
  <si>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</si>
  <si>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</si>
  <si>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</si>
  <si>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</si>
  <si>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</si>
  <si>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</si>
  <si>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</si>
  <si>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</si>
  <si>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</si>
  <si>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</si>
  <si>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</si>
  <si>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</si>
  <si>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</si>
  <si>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</si>
  <si>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</si>
  <si>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</si>
  <si>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</si>
  <si>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</si>
  <si>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</si>
  <si>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</si>
  <si>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</si>
  <si>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</si>
  <si>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</si>
  <si>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</si>
  <si>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</si>
  <si>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</si>
  <si>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</si>
  <si>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</si>
  <si>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</si>
  <si>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</si>
  <si>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</si>
  <si>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</si>
  <si>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</si>
  <si>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</si>
  <si>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</si>
  <si>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</si>
  <si>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</si>
  <si>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</si>
  <si>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</si>
  <si>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</si>
  <si>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</si>
  <si>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</si>
  <si>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</si>
  <si>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</si>
  <si>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</si>
  <si>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</si>
  <si>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</si>
  <si>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</si>
  <si>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</si>
  <si>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</si>
  <si>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</si>
  <si>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</si>
  <si>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</si>
  <si>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</si>
  <si>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</si>
  <si>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</si>
  <si>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</si>
  <si>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</si>
  <si>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</si>
  <si>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</si>
  <si>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</si>
  <si>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</si>
  <si>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</si>
  <si>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</si>
  <si>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</si>
  <si>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</si>
  <si>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</si>
  <si>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</si>
  <si>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</si>
  <si>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</si>
  <si>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</si>
  <si>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</si>
  <si>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</si>
  <si>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</si>
  <si>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</si>
  <si>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</si>
  <si>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</si>
  <si>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</si>
  <si>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</si>
  <si>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</si>
  <si>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</si>
  <si>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</si>
  <si>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</si>
  <si>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</si>
  <si>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</si>
  <si>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</si>
  <si>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</si>
  <si>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</si>
  <si>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</si>
  <si>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</si>
  <si>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</si>
  <si>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</si>
  <si>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</si>
  <si>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</si>
  <si>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</si>
  <si>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</si>
  <si>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</si>
  <si>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</si>
  <si>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</si>
  <si>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</si>
  <si>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</si>
  <si>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</si>
  <si>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</si>
  <si>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</si>
  <si>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</si>
  <si>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</si>
  <si>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</si>
  <si>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</si>
  <si>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</si>
  <si>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</si>
  <si>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</si>
  <si>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</si>
  <si>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</si>
  <si>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</si>
  <si>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</si>
  <si>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</si>
  <si>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</si>
  <si>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</si>
  <si>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</si>
  <si>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</si>
  <si>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</si>
  <si>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</si>
  <si>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</si>
  <si>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</si>
  <si>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</si>
  <si>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</si>
  <si>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</si>
  <si>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</si>
  <si>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</si>
  <si>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</si>
  <si>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</si>
  <si>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</si>
  <si>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</si>
  <si>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</si>
  <si>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</si>
  <si>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</si>
  <si>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</si>
  <si>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</si>
  <si>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</si>
  <si>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</si>
  <si>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</si>
  <si>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</si>
  <si>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</si>
  <si>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</si>
  <si>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</si>
  <si>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</si>
  <si>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</si>
  <si>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</si>
  <si>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</si>
  <si>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</si>
  <si>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</si>
  <si>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</si>
  <si>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</si>
  <si>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</si>
  <si>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</si>
  <si>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</si>
  <si>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</si>
  <si>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</si>
  <si>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</si>
  <si>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</si>
  <si>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</si>
  <si>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</si>
  <si>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</si>
  <si>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</si>
  <si>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</si>
  <si>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</si>
  <si>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</si>
  <si>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</si>
  <si>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</si>
  <si>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</si>
  <si>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</si>
  <si>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</si>
  <si>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</si>
  <si>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</si>
  <si>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</si>
  <si>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</si>
  <si>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</si>
  <si>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</si>
  <si>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</si>
  <si>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</si>
  <si>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</si>
  <si>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</si>
  <si>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</si>
  <si>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</si>
  <si>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</si>
  <si>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</si>
  <si>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</si>
  <si>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</si>
  <si>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</si>
  <si>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</si>
  <si>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</si>
  <si>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</si>
  <si>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</si>
  <si>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</si>
  <si>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</si>
  <si>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</si>
  <si>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</si>
  <si>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</si>
  <si>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</si>
  <si>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</si>
  <si>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</si>
  <si>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</si>
  <si>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</si>
  <si>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</si>
  <si>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</si>
  <si>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</si>
  <si>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</si>
  <si>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</si>
  <si>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</si>
  <si>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</si>
  <si>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</si>
  <si>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</si>
  <si>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</si>
  <si>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</si>
  <si>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</si>
  <si>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</si>
  <si>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</si>
  <si>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</si>
  <si>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</si>
  <si>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</si>
  <si>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</si>
  <si>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</si>
  <si>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</si>
  <si>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</si>
  <si>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</si>
  <si>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</si>
  <si>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</si>
  <si>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</si>
  <si>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</si>
  <si>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</si>
  <si>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</si>
  <si>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</si>
  <si>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</si>
  <si>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</si>
  <si>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</si>
  <si>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</si>
  <si>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</si>
  <si>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</si>
  <si>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</si>
  <si>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</si>
  <si>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</si>
  <si>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</si>
  <si>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</si>
  <si>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</si>
  <si>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</si>
  <si>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</si>
  <si>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</si>
  <si>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</si>
  <si>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</si>
  <si>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</si>
  <si>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</si>
  <si>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</si>
  <si>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</si>
  <si>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</si>
  <si>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</si>
  <si>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</si>
  <si>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</si>
  <si>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</si>
  <si>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</si>
  <si>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</si>
  <si>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</si>
  <si>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</si>
  <si>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</si>
  <si>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</si>
  <si>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</si>
  <si>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</si>
  <si>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</si>
  <si>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</si>
  <si>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</si>
  <si>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</si>
  <si>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</si>
  <si>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</si>
  <si>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</si>
  <si>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</si>
  <si>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</si>
  <si>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</si>
  <si>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</si>
  <si>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</si>
  <si>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</si>
  <si>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</si>
  <si>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</si>
  <si>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</si>
  <si>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</si>
  <si>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</si>
  <si>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</si>
  <si>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</si>
  <si>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</si>
  <si>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</si>
  <si>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</si>
  <si>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</si>
  <si>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</si>
  <si>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</si>
  <si>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</si>
  <si>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</si>
  <si>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</si>
  <si>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</si>
  <si>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</si>
  <si>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</si>
  <si>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</si>
  <si>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</si>
  <si>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</si>
  <si>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</si>
  <si>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</si>
  <si>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</si>
  <si>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</si>
  <si>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</si>
  <si>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</si>
  <si>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</si>
  <si>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</si>
  <si>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</si>
  <si>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</si>
  <si>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</si>
  <si>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</si>
  <si>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</si>
  <si>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</si>
  <si>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</si>
  <si>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</si>
  <si>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</si>
  <si>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</si>
  <si>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</si>
  <si>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</si>
  <si>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</si>
  <si>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</si>
  <si>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</si>
  <si>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</si>
  <si>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</si>
  <si>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</si>
  <si>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</si>
  <si>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</si>
  <si>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</si>
  <si>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</si>
  <si>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</si>
  <si>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</si>
  <si>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</si>
  <si>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</si>
  <si>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</si>
  <si>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</si>
  <si>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</si>
  <si>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</si>
  <si>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</si>
  <si>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</si>
  <si>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</si>
  <si>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</si>
  <si>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</si>
  <si>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</si>
  <si>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</si>
  <si>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</si>
  <si>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</si>
  <si>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</si>
  <si>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</si>
  <si>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</si>
  <si>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</si>
  <si>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</si>
  <si>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</si>
  <si>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</si>
  <si>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</si>
  <si>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</si>
  <si>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</si>
  <si>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</si>
  <si>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</si>
  <si>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</si>
  <si>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</si>
  <si>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</si>
  <si>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</si>
  <si>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</si>
  <si>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</si>
  <si>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</si>
  <si>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</si>
  <si>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</si>
  <si>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</si>
  <si>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</si>
  <si>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</si>
  <si>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</si>
  <si>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</si>
  <si>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</si>
  <si>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</si>
  <si>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</si>
  <si>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</si>
  <si>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</si>
  <si>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</si>
  <si>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</si>
  <si>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</si>
  <si>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</si>
  <si>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</si>
  <si>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</si>
  <si>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</si>
  <si>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</si>
  <si>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</si>
  <si>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</si>
  <si>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</si>
  <si>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</si>
  <si>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</si>
  <si>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</si>
  <si>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</si>
  <si>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</si>
  <si>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</si>
  <si>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</si>
  <si>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</si>
  <si>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</si>
  <si>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</si>
  <si>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</si>
  <si>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</si>
  <si>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</si>
  <si>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</si>
  <si>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</si>
  <si>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</si>
  <si>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</si>
  <si>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</si>
  <si>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</si>
  <si>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</si>
  <si>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</si>
  <si>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</si>
  <si>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</si>
  <si>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</si>
  <si>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</si>
  <si>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</si>
  <si>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</si>
  <si>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</si>
  <si>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</si>
  <si>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</si>
  <si>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</si>
  <si>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</si>
  <si>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</si>
  <si>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</si>
  <si>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</si>
  <si>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</si>
  <si>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</si>
  <si>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</si>
  <si>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</si>
  <si>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</si>
  <si>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</si>
  <si>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</si>
  <si>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</si>
  <si>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</si>
  <si>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</si>
  <si>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</si>
  <si>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</si>
  <si>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</si>
  <si>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</si>
  <si>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</si>
  <si>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</si>
  <si>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</si>
  <si>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</si>
  <si>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</si>
  <si>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</si>
  <si>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</si>
  <si>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</si>
  <si>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</si>
  <si>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</si>
  <si>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</si>
  <si>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</si>
  <si>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</si>
  <si>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</si>
  <si>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</si>
  <si>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</si>
  <si>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</si>
  <si>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</si>
  <si>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</si>
  <si>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</si>
  <si>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</si>
  <si>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</si>
  <si>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</si>
  <si>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</si>
  <si>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</si>
  <si>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</si>
  <si>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</si>
  <si>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</si>
  <si>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</si>
  <si>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</si>
  <si>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</si>
  <si>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</si>
  <si>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</si>
  <si>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</si>
  <si>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</si>
  <si>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</si>
  <si>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</si>
  <si>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</si>
  <si>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</si>
  <si>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</si>
  <si>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</si>
  <si>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</si>
  <si>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</si>
  <si>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</si>
  <si>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</si>
  <si>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</si>
  <si>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</si>
  <si>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</si>
  <si>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</si>
  <si>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</si>
  <si>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</si>
  <si>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</si>
  <si>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</si>
  <si>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</si>
  <si>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</si>
  <si>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</si>
  <si>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</si>
  <si>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</si>
  <si>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</si>
  <si>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</si>
  <si>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</si>
  <si>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</si>
  <si>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</si>
  <si>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</si>
  <si>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</si>
  <si>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</si>
  <si>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</si>
  <si>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</si>
  <si>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</si>
  <si>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</si>
  <si>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</si>
  <si>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</si>
  <si>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</si>
  <si>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</si>
  <si>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</si>
  <si>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</si>
  <si>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</si>
  <si>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</si>
  <si>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</si>
  <si>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</si>
  <si>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</si>
  <si>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</si>
  <si>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</si>
  <si>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</si>
  <si>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</si>
  <si>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</si>
  <si>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</si>
  <si>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</si>
  <si>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</si>
  <si>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</si>
  <si>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</si>
  <si>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</si>
  <si>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</si>
  <si>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</si>
  <si>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</si>
  <si>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</si>
  <si>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</si>
  <si>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</si>
  <si>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</si>
  <si>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</si>
  <si>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</si>
  <si>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</si>
  <si>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</si>
  <si>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</si>
  <si>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</si>
  <si>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</si>
  <si>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</si>
  <si>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</si>
  <si>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</si>
  <si>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</si>
  <si>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</si>
  <si>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</si>
  <si>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</si>
  <si>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</si>
  <si>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</si>
  <si>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</si>
  <si>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</si>
  <si>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</si>
  <si>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</si>
  <si>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</si>
  <si>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</si>
  <si>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</si>
  <si>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</si>
  <si>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</si>
  <si>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</si>
  <si>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</si>
  <si>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</si>
  <si>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</si>
  <si>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</si>
  <si>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</si>
  <si>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</si>
  <si>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</si>
  <si>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</si>
  <si>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</si>
  <si>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</si>
  <si>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</si>
  <si>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</si>
  <si>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</si>
  <si>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</si>
  <si>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</si>
  <si>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</si>
  <si>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</si>
  <si>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</si>
  <si>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</si>
  <si>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</si>
  <si>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</si>
  <si>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</si>
  <si>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</si>
  <si>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</si>
  <si>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</si>
  <si>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</si>
  <si>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</si>
  <si>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</si>
  <si>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</si>
  <si>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</si>
  <si>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</si>
  <si>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</si>
  <si>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</si>
  <si>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</si>
  <si>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</si>
  <si>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</si>
  <si>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</si>
  <si>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</si>
  <si>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</si>
  <si>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</si>
  <si>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</si>
  <si>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</si>
  <si>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</si>
  <si>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</si>
  <si>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</si>
  <si>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</si>
  <si>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</si>
  <si>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</si>
  <si>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</si>
  <si>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</si>
  <si>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</si>
  <si>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</si>
  <si>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</si>
  <si>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</si>
  <si>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</si>
  <si>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</si>
  <si>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</si>
  <si>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</si>
  <si>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</si>
  <si>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</si>
  <si>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</si>
  <si>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</si>
  <si>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</si>
  <si>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</si>
  <si>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</si>
  <si>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</si>
  <si>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</si>
  <si>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</si>
  <si>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</si>
  <si>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</si>
  <si>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</si>
  <si>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</si>
  <si>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</si>
  <si>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</si>
  <si>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</si>
  <si>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</si>
  <si>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</si>
  <si>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</si>
  <si>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</si>
  <si>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</si>
  <si>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</si>
  <si>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</si>
  <si>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</si>
  <si>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</si>
  <si>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</si>
  <si>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</si>
  <si>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</si>
  <si>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</si>
  <si>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</si>
  <si>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</si>
  <si>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</si>
  <si>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</si>
  <si>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</si>
  <si>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</si>
  <si>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</si>
  <si>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</si>
  <si>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</si>
  <si>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</si>
  <si>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</si>
  <si>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</si>
  <si>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</si>
  <si>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</si>
  <si>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</si>
  <si>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</si>
  <si>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</si>
  <si>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</si>
  <si>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</si>
  <si>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</si>
  <si>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</si>
  <si>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</si>
  <si>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</si>
  <si>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</si>
  <si>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</si>
  <si>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</si>
  <si>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</si>
  <si>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</si>
  <si>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</si>
  <si>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</si>
  <si>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</si>
  <si>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</si>
  <si>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</si>
  <si>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</si>
  <si>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</si>
  <si>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</si>
  <si>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</si>
  <si>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</si>
  <si>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</si>
  <si>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</si>
  <si>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</si>
  <si>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</si>
  <si>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</si>
  <si>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</si>
  <si>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</si>
  <si>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</si>
  <si>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</si>
  <si>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</si>
  <si>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</si>
  <si>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</si>
  <si>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</si>
  <si>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</si>
  <si>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</si>
  <si>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</si>
  <si>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</si>
  <si>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</si>
  <si>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</si>
  <si>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</si>
  <si>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</si>
  <si>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</si>
  <si>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</si>
  <si>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</si>
  <si>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</si>
  <si>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</si>
  <si>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</si>
  <si>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</si>
  <si>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</si>
  <si>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</si>
  <si>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</si>
  <si>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</si>
  <si>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</si>
  <si>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</si>
  <si>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</si>
  <si>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</si>
  <si>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</si>
  <si>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</si>
  <si>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</si>
  <si>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</si>
  <si>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</si>
  <si>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</si>
  <si>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</si>
  <si>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</si>
  <si>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</si>
  <si>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</si>
  <si>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</si>
  <si>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</si>
  <si>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</si>
  <si>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</si>
  <si>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</si>
  <si>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</si>
  <si>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</si>
  <si>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</si>
  <si>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</si>
  <si>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</si>
  <si>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</si>
  <si>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</si>
  <si>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</si>
  <si>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</si>
  <si>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</si>
  <si>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</si>
  <si>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</si>
  <si>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</si>
  <si>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</si>
  <si>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</si>
  <si>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</si>
  <si>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</si>
  <si>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</si>
  <si>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</si>
  <si>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</si>
  <si>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</si>
  <si>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</si>
  <si>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</si>
  <si>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</si>
  <si>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</si>
  <si>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</si>
  <si>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</si>
  <si>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</si>
  <si>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</si>
  <si>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</si>
  <si>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</si>
  <si>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</si>
  <si>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</si>
  <si>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</si>
  <si>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</si>
  <si>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</si>
  <si>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</si>
  <si>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</si>
  <si>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</si>
  <si>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</si>
  <si>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</si>
  <si>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</si>
  <si>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</si>
  <si>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</si>
  <si>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</si>
  <si>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</si>
  <si>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</si>
  <si>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</si>
  <si>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</si>
  <si>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</si>
  <si>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</si>
  <si>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</si>
  <si>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</si>
  <si>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</si>
  <si>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</si>
  <si>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</si>
  <si>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</si>
  <si>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</si>
  <si>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</si>
  <si>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</si>
  <si>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</si>
  <si>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</si>
  <si>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</si>
  <si>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</si>
  <si>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</si>
  <si>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</si>
  <si>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</si>
  <si>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</si>
  <si>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</si>
  <si>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</si>
  <si>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</si>
  <si>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</si>
  <si>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</si>
  <si>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</si>
  <si>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</si>
  <si>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</si>
  <si>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</si>
  <si>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</si>
  <si>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</si>
  <si>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</si>
  <si>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</si>
  <si>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</si>
  <si>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</si>
  <si>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</si>
  <si>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</si>
  <si>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</si>
  <si>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</si>
  <si>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</si>
  <si>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</si>
  <si>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</si>
  <si>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</si>
  <si>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</si>
  <si>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</si>
  <si>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</si>
  <si>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</si>
  <si>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</si>
  <si>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</si>
  <si>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</si>
  <si>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</si>
  <si>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</si>
  <si>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</si>
  <si>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</si>
  <si>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</si>
  <si>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</si>
  <si>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</si>
  <si>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</si>
  <si>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</si>
  <si>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</si>
  <si>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</si>
  <si>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</si>
  <si>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</si>
  <si>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</si>
  <si>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</si>
  <si>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</si>
  <si>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</si>
  <si>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</si>
  <si>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</si>
  <si>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</si>
  <si>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</si>
  <si>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</si>
  <si>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</si>
  <si>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</si>
  <si>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</si>
  <si>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</si>
  <si>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</si>
  <si>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</si>
  <si>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</si>
  <si>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</si>
  <si>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</si>
  <si>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</si>
  <si>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</si>
  <si>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</si>
  <si>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</si>
  <si>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</si>
  <si>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</si>
  <si>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</si>
  <si>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</si>
  <si>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</si>
  <si>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</si>
  <si>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</si>
  <si>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</si>
  <si>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</si>
  <si>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</si>
  <si>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</si>
  <si>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</si>
  <si>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</si>
  <si>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</si>
  <si>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</si>
  <si>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</si>
  <si>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</si>
  <si>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</si>
  <si>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</si>
  <si>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</si>
  <si>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</si>
  <si>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</si>
  <si>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</si>
  <si>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</si>
  <si>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</si>
  <si>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</si>
  <si>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</si>
  <si>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</si>
  <si>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</si>
  <si>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</si>
  <si>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</si>
  <si>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</si>
  <si>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</si>
  <si>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</si>
  <si>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</si>
  <si>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</si>
  <si>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</si>
  <si>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</si>
  <si>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</si>
  <si>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</si>
  <si>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</si>
  <si>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</si>
  <si>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</si>
  <si>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</si>
  <si>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</si>
  <si>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</si>
  <si>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</si>
  <si>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</si>
  <si>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</si>
  <si>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</si>
  <si>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</si>
  <si>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</si>
  <si>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</si>
  <si>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</si>
  <si>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</si>
  <si>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</si>
  <si>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</si>
  <si>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</si>
  <si>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</si>
  <si>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</si>
  <si>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</si>
  <si>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</si>
  <si>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</si>
  <si>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</si>
  <si>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</si>
  <si>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</si>
  <si>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</si>
  <si>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</si>
  <si>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</si>
  <si>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</si>
  <si>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</si>
  <si>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</si>
  <si>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</si>
  <si>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</si>
  <si>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</si>
  <si>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</si>
  <si>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</si>
  <si>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</si>
  <si>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</si>
  <si>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</si>
  <si>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</si>
  <si>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</si>
  <si>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</si>
  <si>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</si>
  <si>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</si>
  <si>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</si>
  <si>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</si>
  <si>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</si>
  <si>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</si>
  <si>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</si>
  <si>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</si>
  <si>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</si>
  <si>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</si>
  <si>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</si>
  <si>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</si>
  <si>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</si>
  <si>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</si>
  <si>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</si>
  <si>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</si>
  <si>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</si>
  <si>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</si>
  <si>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</si>
  <si>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</si>
  <si>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</si>
  <si>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</si>
  <si>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</si>
  <si>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</si>
  <si>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</si>
  <si>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</si>
  <si>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</si>
  <si>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</si>
  <si>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</si>
  <si>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</si>
  <si>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</si>
  <si>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</si>
  <si>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</si>
  <si>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</si>
  <si>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</si>
  <si>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</si>
  <si>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</si>
  <si>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</si>
  <si>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</si>
  <si>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</si>
  <si>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</si>
  <si>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</si>
  <si>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</si>
  <si>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</si>
  <si>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</si>
  <si>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</si>
  <si>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</si>
  <si>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</si>
  <si>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</si>
  <si>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</si>
  <si>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</si>
  <si>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</si>
  <si>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</si>
  <si>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</si>
  <si>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</si>
  <si>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</si>
  <si>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</si>
  <si>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</si>
  <si>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</si>
  <si>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</si>
  <si>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</si>
  <si>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</si>
  <si>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</si>
  <si>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</si>
  <si>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</si>
  <si>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</si>
  <si>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</si>
  <si>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</si>
  <si>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</si>
  <si>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</si>
  <si>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</si>
  <si>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</si>
  <si>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</si>
  <si>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</si>
  <si>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</si>
  <si>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</si>
  <si>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</si>
  <si>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</si>
  <si>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</si>
  <si>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</si>
  <si>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</si>
  <si>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</si>
  <si>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</si>
  <si>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</si>
  <si>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</si>
  <si>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</si>
  <si>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</si>
  <si>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</si>
  <si>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</si>
  <si>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</si>
  <si>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</si>
  <si>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</si>
  <si>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</si>
  <si>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</si>
  <si>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</si>
  <si>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</si>
  <si>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</si>
  <si>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</si>
  <si>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</si>
  <si>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</si>
  <si>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</si>
  <si>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</si>
  <si>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</si>
  <si>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</si>
  <si>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</si>
  <si>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</si>
  <si>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</si>
  <si>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</si>
  <si>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</si>
  <si>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</si>
  <si>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</si>
  <si>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</si>
  <si>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</si>
  <si>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</si>
  <si>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</si>
  <si>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</si>
  <si>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</si>
  <si>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</si>
  <si>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</si>
  <si>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</si>
  <si>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</si>
  <si>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</si>
  <si>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</si>
  <si>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</si>
  <si>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</si>
  <si>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</si>
  <si>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</si>
  <si>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</si>
  <si>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</si>
  <si>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</si>
  <si>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</si>
  <si>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</si>
  <si>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</si>
  <si>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</si>
  <si>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</si>
  <si>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</si>
  <si>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</si>
  <si>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</si>
  <si>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</si>
  <si>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</si>
  <si>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</si>
  <si>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</si>
  <si>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</si>
  <si>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</si>
  <si>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</si>
  <si>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</si>
  <si>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</si>
  <si>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</si>
  <si>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</si>
  <si>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</si>
  <si>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</si>
  <si>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</si>
  <si>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</si>
  <si>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</si>
  <si>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</si>
  <si>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</si>
  <si>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</si>
  <si>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</si>
  <si>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</si>
  <si>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</si>
  <si>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</si>
  <si>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</si>
  <si>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</si>
  <si>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</si>
  <si>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</si>
  <si>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</si>
  <si>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</si>
  <si>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</si>
  <si>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</si>
  <si>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</si>
  <si>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</si>
  <si>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</si>
  <si>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</si>
  <si>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</si>
  <si>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</si>
  <si>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</si>
  <si>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</si>
  <si>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</si>
  <si>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</si>
  <si>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</si>
  <si>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</si>
  <si>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</si>
  <si>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</si>
  <si>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</si>
  <si>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</si>
  <si>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</si>
  <si>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</si>
  <si>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</si>
  <si>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</si>
  <si>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</si>
  <si>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</si>
  <si>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</si>
  <si>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</si>
  <si>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</si>
  <si>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</si>
  <si>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</si>
  <si>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</si>
  <si>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</si>
  <si>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</si>
  <si>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</si>
  <si>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</si>
  <si>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</si>
  <si>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</si>
  <si>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</si>
  <si>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</si>
  <si>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</si>
  <si>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</si>
  <si>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</si>
  <si>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</si>
  <si>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</si>
  <si>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</si>
  <si>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</si>
  <si>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</si>
  <si>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</si>
  <si>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</si>
  <si>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</si>
  <si>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</si>
  <si>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</si>
  <si>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</si>
  <si>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</si>
  <si>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</si>
  <si>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</si>
  <si>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</si>
  <si>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</si>
  <si>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</si>
  <si>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</si>
  <si>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</si>
  <si>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</si>
  <si>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</si>
  <si>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</si>
  <si>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</si>
  <si>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</si>
  <si>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</si>
  <si>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</si>
  <si>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</si>
  <si>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</si>
  <si>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</si>
  <si>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</si>
  <si>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</si>
  <si>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</si>
  <si>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</si>
  <si>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</si>
  <si>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</si>
  <si>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</si>
  <si>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</si>
  <si>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</si>
  <si>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</si>
  <si>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</si>
  <si>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</si>
  <si>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</si>
  <si>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</si>
  <si>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</si>
  <si>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</si>
  <si>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</si>
  <si>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</si>
  <si>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</si>
  <si>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</si>
  <si>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</si>
  <si>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</si>
  <si>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</si>
  <si>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</si>
  <si>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</si>
  <si>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</si>
  <si>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</si>
  <si>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</si>
  <si>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</si>
  <si>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</si>
  <si>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</si>
  <si>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</si>
  <si>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</si>
  <si>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</si>
  <si>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</si>
  <si>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</si>
  <si>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</si>
  <si>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</si>
  <si>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</si>
  <si>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</si>
  <si>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</si>
  <si>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</si>
  <si>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</si>
  <si>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</si>
  <si>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</si>
  <si>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</si>
  <si>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</si>
  <si>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</si>
  <si>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</si>
  <si>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</si>
  <si>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</si>
  <si>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</si>
  <si>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</si>
  <si>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</si>
  <si>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</si>
  <si>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</si>
  <si>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</si>
  <si>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</si>
  <si>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</si>
  <si>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</si>
  <si>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</si>
  <si>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</si>
  <si>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</si>
  <si>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</si>
  <si>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</si>
  <si>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</si>
  <si>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</si>
  <si>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</si>
  <si>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</si>
  <si>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</si>
  <si>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</si>
  <si>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</si>
  <si>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</si>
  <si>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</si>
  <si>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</si>
  <si>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</si>
  <si>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</si>
  <si>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</si>
  <si>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</si>
  <si>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</si>
  <si>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</si>
  <si>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</si>
  <si>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</si>
  <si>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</si>
  <si>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</si>
  <si>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</si>
  <si>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</si>
  <si>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</si>
  <si>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</si>
  <si>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</si>
  <si>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</si>
  <si>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</si>
  <si>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</si>
  <si>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</si>
  <si>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</si>
  <si>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</si>
  <si>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</si>
  <si>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</si>
  <si>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</si>
  <si>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</si>
  <si>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</si>
  <si>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</si>
  <si>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</si>
  <si>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</si>
  <si>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</si>
  <si>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</si>
  <si>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</si>
  <si>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</si>
  <si>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</si>
  <si>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</si>
  <si>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</si>
  <si>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</si>
  <si>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</si>
  <si>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</si>
  <si>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</si>
  <si>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</si>
  <si>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</si>
  <si>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</si>
  <si>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</si>
  <si>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</si>
  <si>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</si>
  <si>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</si>
  <si>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</si>
  <si>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</si>
  <si>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</si>
  <si>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</si>
  <si>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</si>
  <si>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</si>
  <si>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</si>
  <si>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</si>
  <si>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</si>
  <si>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</si>
  <si>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</si>
  <si>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</si>
  <si>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</si>
  <si>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</si>
  <si>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</si>
  <si>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</si>
  <si>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</si>
  <si>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</si>
  <si>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</si>
  <si>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</si>
  <si>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</si>
  <si>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</si>
  <si>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</si>
  <si>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</si>
  <si>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</si>
  <si>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</si>
  <si>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</si>
  <si>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</si>
  <si>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</si>
  <si>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</si>
  <si>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</si>
  <si>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</si>
  <si>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</si>
  <si>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</si>
  <si>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</si>
  <si>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</si>
  <si>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</si>
  <si>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</si>
  <si>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</si>
  <si>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</si>
  <si>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</si>
  <si>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</si>
  <si>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</si>
  <si>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</si>
  <si>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</si>
  <si>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</si>
  <si>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</si>
  <si>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</si>
  <si>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</si>
  <si>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</si>
  <si>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</si>
  <si>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</si>
  <si>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</si>
  <si>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</si>
  <si>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</si>
  <si>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</si>
  <si>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</si>
  <si>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</si>
  <si>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</si>
  <si>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</si>
  <si>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</si>
  <si>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</si>
  <si>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</si>
  <si>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</si>
  <si>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</si>
  <si>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</si>
  <si>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</si>
  <si>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</si>
  <si>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</si>
  <si>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</si>
  <si>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</si>
  <si>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</si>
  <si>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</si>
  <si>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</si>
  <si>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</si>
  <si>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</si>
  <si>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</si>
  <si>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</si>
  <si>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</si>
  <si>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</si>
  <si>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</si>
  <si>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</si>
  <si>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</si>
  <si>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</si>
  <si>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</si>
  <si>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</si>
  <si>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</si>
  <si>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</si>
  <si>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</si>
  <si>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</si>
  <si>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</si>
  <si>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</si>
  <si>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</si>
  <si>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</si>
  <si>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</si>
  <si>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</si>
  <si>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</si>
  <si>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</si>
  <si>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</si>
  <si>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</si>
  <si>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</si>
  <si>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</si>
  <si>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</si>
  <si>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</si>
  <si>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</si>
  <si>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</si>
  <si>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</si>
  <si>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</si>
  <si>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</si>
  <si>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</si>
  <si>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</si>
  <si>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</si>
  <si>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</si>
  <si>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</si>
  <si>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</si>
  <si>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</si>
  <si>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</si>
  <si>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</si>
  <si>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</si>
  <si>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</si>
  <si>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</si>
  <si>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</si>
  <si>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</si>
  <si>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</si>
  <si>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</si>
  <si>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</si>
  <si>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</si>
  <si>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</si>
  <si>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</si>
  <si>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</si>
  <si>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</si>
  <si>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</si>
  <si>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</si>
  <si>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</si>
  <si>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</si>
  <si>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</si>
  <si>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</si>
  <si>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</si>
  <si>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</si>
  <si>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</si>
  <si>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</si>
  <si>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</si>
  <si>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</si>
  <si>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</si>
  <si>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</si>
  <si>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</si>
  <si>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</si>
  <si>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</si>
  <si>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</si>
  <si>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</si>
  <si>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</si>
  <si>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</si>
  <si>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</si>
  <si>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</si>
  <si>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</si>
  <si>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</si>
  <si>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</si>
  <si>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</si>
  <si>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</si>
  <si>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</si>
  <si>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</si>
  <si>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</si>
  <si>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</si>
  <si>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</si>
  <si>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</si>
  <si>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</si>
  <si>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</si>
  <si>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</si>
  <si>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</si>
  <si>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</si>
  <si>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</si>
  <si>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</si>
  <si>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</si>
  <si>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</si>
  <si>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</si>
  <si>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</si>
  <si>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</si>
  <si>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</si>
  <si>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</si>
  <si>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</si>
  <si>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</si>
  <si>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</si>
  <si>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</si>
  <si>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</si>
  <si>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</si>
  <si>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</si>
  <si>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</si>
  <si>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</si>
  <si>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</si>
  <si>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</si>
  <si>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</si>
  <si>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</si>
  <si>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</si>
  <si>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</si>
  <si>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</si>
  <si>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</si>
  <si>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</si>
  <si>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</si>
  <si>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</si>
  <si>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</si>
  <si>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</si>
  <si>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</si>
  <si>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</si>
  <si>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</si>
  <si>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</si>
  <si>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</si>
  <si>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</si>
  <si>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</si>
  <si>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</si>
  <si>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</si>
  <si>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</si>
  <si>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</si>
  <si>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</si>
  <si>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</si>
  <si>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</si>
  <si>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</si>
  <si>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</si>
  <si>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</si>
  <si>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</si>
  <si>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</si>
  <si>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</si>
  <si>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</si>
  <si>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</si>
  <si>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</si>
  <si>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</si>
  <si>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</si>
  <si>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</si>
  <si>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</si>
  <si>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</si>
  <si>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</si>
  <si>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</si>
  <si>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</si>
  <si>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</si>
  <si>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</si>
  <si>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</si>
  <si>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</si>
  <si>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</si>
  <si>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</si>
  <si>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</si>
  <si>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</si>
  <si>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</si>
  <si>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</si>
  <si>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</si>
  <si>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</si>
  <si>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</si>
  <si>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</si>
  <si>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</si>
  <si>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</si>
  <si>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</si>
  <si>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</si>
  <si>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</si>
  <si>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</si>
  <si>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</si>
  <si>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</si>
  <si>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</si>
  <si>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</si>
  <si>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</si>
  <si>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</si>
  <si>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</si>
  <si>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</si>
  <si>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</si>
  <si>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</si>
  <si>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</si>
  <si>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</si>
  <si>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</si>
  <si>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</si>
  <si>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</si>
  <si>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</si>
  <si>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</si>
  <si>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</si>
  <si>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</si>
  <si>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</si>
  <si>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</si>
  <si>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</si>
  <si>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</si>
  <si>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</si>
  <si>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</si>
  <si>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</si>
  <si>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</si>
  <si>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</si>
  <si>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</si>
  <si>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</si>
  <si>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</si>
  <si>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</si>
  <si>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</si>
  <si>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</si>
  <si>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</si>
  <si>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</si>
  <si>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</si>
  <si>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</si>
  <si>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</si>
  <si>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</si>
  <si>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</si>
  <si>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</si>
  <si>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</si>
  <si>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</si>
  <si>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</si>
  <si>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</si>
  <si>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</si>
  <si>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</si>
  <si>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</si>
  <si>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</si>
  <si>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</si>
  <si>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</si>
  <si>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</si>
  <si>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</si>
  <si>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</si>
  <si>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</si>
  <si>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</si>
  <si>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</si>
  <si>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</si>
  <si>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</si>
  <si>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</si>
  <si>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</si>
  <si>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</si>
  <si>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</si>
  <si>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</si>
  <si>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</si>
  <si>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</si>
  <si>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</si>
  <si>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</si>
  <si>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</si>
  <si>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</si>
  <si>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</si>
  <si>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</si>
  <si>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</si>
  <si>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</si>
  <si>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</si>
  <si>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</si>
  <si>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</si>
  <si>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</si>
  <si>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</si>
  <si>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</si>
  <si>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</si>
  <si>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</si>
  <si>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</si>
  <si>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</si>
  <si>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</si>
  <si>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</si>
  <si>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</si>
  <si>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</si>
  <si>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</si>
  <si>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</si>
  <si>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</si>
  <si>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</si>
  <si>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</si>
  <si>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</si>
  <si>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</si>
  <si>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</si>
  <si>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</si>
  <si>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</si>
  <si>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</si>
  <si>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</si>
  <si>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</si>
  <si>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</si>
  <si>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</si>
  <si>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</si>
  <si>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</si>
  <si>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</si>
  <si>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</si>
  <si>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</si>
  <si>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</si>
  <si>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</si>
  <si>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</si>
  <si>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</si>
  <si>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</si>
  <si>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</si>
  <si>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</si>
  <si>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</si>
  <si>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</si>
  <si>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</si>
  <si>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</si>
  <si>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</si>
  <si>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</si>
  <si>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</si>
  <si>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</si>
  <si>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</si>
  <si>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</si>
  <si>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</si>
  <si>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</si>
  <si>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</si>
  <si>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</si>
  <si>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</si>
  <si>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</si>
  <si>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</si>
  <si>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</si>
  <si>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</si>
  <si>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</si>
  <si>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</si>
  <si>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</si>
  <si>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</si>
  <si>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</si>
  <si>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</si>
  <si>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</si>
  <si>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</si>
  <si>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</si>
  <si>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</si>
  <si>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</si>
  <si>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</si>
  <si>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</si>
  <si>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</si>
  <si>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</si>
  <si>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</si>
  <si>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</si>
  <si>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</si>
  <si>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</si>
  <si>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</si>
  <si>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</si>
  <si>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</si>
  <si>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</si>
  <si>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</si>
  <si>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</si>
  <si>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</si>
  <si>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</si>
  <si>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</si>
  <si>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</si>
  <si>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</si>
  <si>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</si>
  <si>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</si>
  <si>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</si>
  <si>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</si>
  <si>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</si>
  <si>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</si>
  <si>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</si>
  <si>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</si>
  <si>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</si>
  <si>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</si>
  <si>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</si>
  <si>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</si>
  <si>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</si>
  <si>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</si>
  <si>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</si>
  <si>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</si>
  <si>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</si>
  <si>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</si>
  <si>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</si>
  <si>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</si>
  <si>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</si>
  <si>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</si>
  <si>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</si>
  <si>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</si>
  <si>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</si>
  <si>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</si>
  <si>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</si>
  <si>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</si>
  <si>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</si>
  <si>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</si>
  <si>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</si>
  <si>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</si>
  <si>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</si>
  <si>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</si>
  <si>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</si>
  <si>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</si>
  <si>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</si>
  <si>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</si>
  <si>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</si>
  <si>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</si>
  <si>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</si>
  <si>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</si>
  <si>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</si>
  <si>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</si>
  <si>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</si>
  <si>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</si>
  <si>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</si>
  <si>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</si>
  <si>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</si>
  <si>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</si>
  <si>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</si>
  <si>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</si>
  <si>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</si>
  <si>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</si>
  <si>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</si>
  <si>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</si>
  <si>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</si>
  <si>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</si>
  <si>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</si>
  <si>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</si>
  <si>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</si>
  <si>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</si>
  <si>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</si>
  <si>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</si>
  <si>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</si>
  <si>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</si>
  <si>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</si>
  <si>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</si>
  <si>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</si>
  <si>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</si>
  <si>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</si>
  <si>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</si>
  <si>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</si>
  <si>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</si>
  <si>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</si>
  <si>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</si>
  <si>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</si>
  <si>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</si>
  <si>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</si>
  <si>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</si>
  <si>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</si>
  <si>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</si>
  <si>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</si>
  <si>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</si>
  <si>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</si>
  <si>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</si>
  <si>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</si>
  <si>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</si>
  <si>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</si>
  <si>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</si>
  <si>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</si>
  <si>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</si>
  <si>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</si>
  <si>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</si>
  <si>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</si>
  <si>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</si>
  <si>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</si>
  <si>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</si>
  <si>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</si>
  <si>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</si>
  <si>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</si>
  <si>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</si>
  <si>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</si>
  <si>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</si>
  <si>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</si>
  <si>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</si>
  <si>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</si>
  <si>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</si>
  <si>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</si>
  <si>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</si>
  <si>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</si>
  <si>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</si>
  <si>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</si>
  <si>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</si>
  <si>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</si>
  <si>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</si>
  <si>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</si>
  <si>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</si>
  <si>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</si>
  <si>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</si>
  <si>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</si>
  <si>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</si>
  <si>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</si>
  <si>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</si>
  <si>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</si>
  <si>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</si>
  <si>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</si>
  <si>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</si>
  <si>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</si>
  <si>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</si>
  <si>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</si>
  <si>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</si>
  <si>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</si>
  <si>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</si>
  <si>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</si>
  <si>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</si>
  <si>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</si>
  <si>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</si>
  <si>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</si>
  <si>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</si>
  <si>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</si>
  <si>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</si>
  <si>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</si>
  <si>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</si>
  <si>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</si>
  <si>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</si>
  <si>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</si>
  <si>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</si>
  <si>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</si>
  <si>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</si>
  <si>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</si>
  <si>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</si>
  <si>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</si>
  <si>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</si>
  <si>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</si>
  <si>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</si>
  <si>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</si>
  <si>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</si>
  <si>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</si>
  <si>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</si>
  <si>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</si>
  <si>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</si>
  <si>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</si>
  <si>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</si>
  <si>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</si>
  <si>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</si>
  <si>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</si>
  <si>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</si>
  <si>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</si>
  <si>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</si>
  <si>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</si>
  <si>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</si>
  <si>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</si>
  <si>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</si>
  <si>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</si>
  <si>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</si>
  <si>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</si>
  <si>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</si>
  <si>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</si>
  <si>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</si>
  <si>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</si>
  <si>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</si>
  <si>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</si>
  <si>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</si>
  <si>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</si>
  <si>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</si>
  <si>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</si>
  <si>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</si>
  <si>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</si>
  <si>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</si>
  <si>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</si>
  <si>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</si>
  <si>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</si>
  <si>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</si>
  <si>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</si>
  <si>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</si>
  <si>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</si>
  <si>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</si>
  <si>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</si>
  <si>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</si>
  <si>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</si>
  <si>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</si>
  <si>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</si>
  <si>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</si>
  <si>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</si>
  <si>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</si>
  <si>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</si>
  <si>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</si>
  <si>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</si>
  <si>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</si>
  <si>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</si>
  <si>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</si>
  <si>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</si>
  <si>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</si>
  <si>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</si>
  <si>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</si>
  <si>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</si>
  <si>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</si>
  <si>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</si>
  <si>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</si>
  <si>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</si>
  <si>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</si>
  <si>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</si>
  <si>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</si>
  <si>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</si>
  <si>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</si>
  <si>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</si>
  <si>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</si>
  <si>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</si>
  <si>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</si>
  <si>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</si>
  <si>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</si>
  <si>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</si>
  <si>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</si>
  <si>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</si>
  <si>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</si>
  <si>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</si>
  <si>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</si>
  <si>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</si>
  <si>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</si>
  <si>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</si>
  <si>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</si>
  <si>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</si>
  <si>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</si>
  <si>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</si>
  <si>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</si>
  <si>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</si>
  <si>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</si>
  <si>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</si>
  <si>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</si>
  <si>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</si>
  <si>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</si>
  <si>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</si>
  <si>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</si>
  <si>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</si>
  <si>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</si>
  <si>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</si>
  <si>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</si>
  <si>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</si>
  <si>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</si>
  <si>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</si>
  <si>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</si>
  <si>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</si>
  <si>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</si>
  <si>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</si>
  <si>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</si>
  <si>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</si>
  <si>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</si>
  <si>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</si>
  <si>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</si>
  <si>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</si>
  <si>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</si>
  <si>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</si>
  <si>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</si>
  <si>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</si>
  <si>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</si>
  <si>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</si>
  <si>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</si>
  <si>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</si>
  <si>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</si>
  <si>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</si>
  <si>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</si>
  <si>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</si>
  <si>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</si>
  <si>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</si>
  <si>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</si>
  <si>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</si>
  <si>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</si>
  <si>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</si>
  <si>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</si>
  <si>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</si>
  <si>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</si>
  <si>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</si>
  <si>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</si>
  <si>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</si>
  <si>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</si>
  <si>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</si>
  <si>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</si>
  <si>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</si>
  <si>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</si>
  <si>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</si>
  <si>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</si>
  <si>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</si>
  <si>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</si>
  <si>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</si>
  <si>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</si>
  <si>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</si>
  <si>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</si>
  <si>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</si>
  <si>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</si>
  <si>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</si>
  <si>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</si>
  <si>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</si>
  <si>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</si>
  <si>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</si>
  <si>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</si>
  <si>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</si>
  <si>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</si>
  <si>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</si>
  <si>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</si>
  <si>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</si>
  <si>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</si>
  <si>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</si>
  <si>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</si>
  <si>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</si>
  <si>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</si>
  <si>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</si>
  <si>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</si>
  <si>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</si>
  <si>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</si>
  <si>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</si>
  <si>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</si>
  <si>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</si>
  <si>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</si>
  <si>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</si>
  <si>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</si>
  <si>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</si>
  <si>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</si>
  <si>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</si>
  <si>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</si>
  <si>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</si>
  <si>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</si>
  <si>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</si>
  <si>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</si>
  <si>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</si>
  <si>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</si>
  <si>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</si>
  <si>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</si>
  <si>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</si>
  <si>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</si>
  <si>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</si>
  <si>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</si>
  <si>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</si>
  <si>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</si>
  <si>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</si>
  <si>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</si>
  <si>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</si>
  <si>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</si>
  <si>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</si>
  <si>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</si>
  <si>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</si>
  <si>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</si>
  <si>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</si>
  <si>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</si>
  <si>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</si>
  <si>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</si>
  <si>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</si>
  <si>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</si>
  <si>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</si>
  <si>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</si>
  <si>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</si>
  <si>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</si>
  <si>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</si>
  <si>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</si>
  <si>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</si>
  <si>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</si>
  <si>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</si>
  <si>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</si>
  <si>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</si>
  <si>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</si>
  <si>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</si>
  <si>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</si>
  <si>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</si>
  <si>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</si>
  <si>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</si>
  <si>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</si>
  <si>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</si>
  <si>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</si>
  <si>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</si>
  <si>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</si>
  <si>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</si>
  <si>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</si>
  <si>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</si>
  <si>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</si>
  <si>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</si>
  <si>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</si>
  <si>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</si>
  <si>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</si>
  <si>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</si>
  <si>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</si>
  <si>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</si>
  <si>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</si>
  <si>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</si>
  <si>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</si>
  <si>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</si>
  <si>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</si>
  <si>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</si>
  <si>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</si>
  <si>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</si>
  <si>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</si>
  <si>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</si>
  <si>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</si>
  <si>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</si>
  <si>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</si>
  <si>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</si>
  <si>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</si>
  <si>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</si>
  <si>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</si>
  <si>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</si>
  <si>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</si>
  <si>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</si>
  <si>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</si>
  <si>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</si>
  <si>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</si>
  <si>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</si>
  <si>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</si>
  <si>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</si>
  <si>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</si>
  <si>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</si>
  <si>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</si>
  <si>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</si>
  <si>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</si>
  <si>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</si>
  <si>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</si>
  <si>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</si>
  <si>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</si>
  <si>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</si>
  <si>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</si>
  <si>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</si>
  <si>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</si>
  <si>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</si>
  <si>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</si>
  <si>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</si>
  <si>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</si>
  <si>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</si>
  <si>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</si>
  <si>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</si>
  <si>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</si>
  <si>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</si>
  <si>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</si>
  <si>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</si>
  <si>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</si>
  <si>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</si>
  <si>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</si>
  <si>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</si>
  <si>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</si>
  <si>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</si>
  <si>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</si>
  <si>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</si>
  <si>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</si>
  <si>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</si>
  <si>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</si>
  <si>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</si>
  <si>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</si>
  <si>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</si>
  <si>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</si>
  <si>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</si>
  <si>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</si>
  <si>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</si>
  <si>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</si>
  <si>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</si>
  <si>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</si>
  <si>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</si>
  <si>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</si>
  <si>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</si>
  <si>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</si>
  <si>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</si>
  <si>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</si>
  <si>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</si>
  <si>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</si>
  <si>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</si>
  <si>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</si>
  <si>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</si>
  <si>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</si>
  <si>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</si>
  <si>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</si>
  <si>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</si>
  <si>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</si>
  <si>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</si>
  <si>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</si>
  <si>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</si>
  <si>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</si>
  <si>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</si>
  <si>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</si>
  <si>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</si>
  <si>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</si>
  <si>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</si>
  <si>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</si>
  <si>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</si>
  <si>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</si>
  <si>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</si>
  <si>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</si>
  <si>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</si>
  <si>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</si>
  <si>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</si>
  <si>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</si>
  <si>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</si>
  <si>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</si>
  <si>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</si>
  <si>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</si>
  <si>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</si>
  <si>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</si>
  <si>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</si>
  <si>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</si>
  <si>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</si>
  <si>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</si>
  <si>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</si>
  <si>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</si>
  <si>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</si>
  <si>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</si>
  <si>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</si>
  <si>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</si>
  <si>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</si>
  <si>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</si>
  <si>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</si>
  <si>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</si>
  <si>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</si>
  <si>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</si>
  <si>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</si>
  <si>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</si>
  <si>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</si>
  <si>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</si>
  <si>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</si>
  <si>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</si>
  <si>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</si>
  <si>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</si>
  <si>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</si>
  <si>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</si>
  <si>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</si>
  <si>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</si>
  <si>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</si>
  <si>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</si>
  <si>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</si>
  <si>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</si>
  <si>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</si>
  <si>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</si>
  <si>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</si>
  <si>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</si>
  <si>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</si>
  <si>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</si>
  <si>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</si>
  <si>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</si>
  <si>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</si>
  <si>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</si>
  <si>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</si>
  <si>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</si>
  <si>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</si>
  <si>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</si>
  <si>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</si>
  <si>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</si>
  <si>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</si>
  <si>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</si>
  <si>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</si>
  <si>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</si>
  <si>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</si>
  <si>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</si>
  <si>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</si>
  <si>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</si>
  <si>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</si>
  <si>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</si>
  <si>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</si>
  <si>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</si>
  <si>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</si>
  <si>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</si>
  <si>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</si>
  <si>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</si>
  <si>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</si>
  <si>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</si>
  <si>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</si>
  <si>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</si>
  <si>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</si>
  <si>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</si>
  <si>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</si>
  <si>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</si>
  <si>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</si>
  <si>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</si>
  <si>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</si>
  <si>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</si>
  <si>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</si>
  <si>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</si>
  <si>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</si>
  <si>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</si>
  <si>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</si>
  <si>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</si>
  <si>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</si>
  <si>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</si>
  <si>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</si>
  <si>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</si>
  <si>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</si>
  <si>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</si>
  <si>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</si>
  <si>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</si>
  <si>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</si>
  <si>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</si>
  <si>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</si>
  <si>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</si>
  <si>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</si>
  <si>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</si>
  <si>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</si>
  <si>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</si>
  <si>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</si>
  <si>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</si>
  <si>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</si>
  <si>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</si>
  <si>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</si>
  <si>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</si>
  <si>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</si>
  <si>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</si>
  <si>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</si>
  <si>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</si>
  <si>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</si>
  <si>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</si>
  <si>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</si>
  <si>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</si>
  <si>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</si>
  <si>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</si>
  <si>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</si>
  <si>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</si>
  <si>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</si>
  <si>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</si>
  <si>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</si>
  <si>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</si>
  <si>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</si>
  <si>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</si>
  <si>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</si>
  <si>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</si>
  <si>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</si>
  <si>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</si>
  <si>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</si>
  <si>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</si>
  <si>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</si>
  <si>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</si>
  <si>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</si>
  <si>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</si>
  <si>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</si>
  <si>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</si>
  <si>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</si>
  <si>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</si>
  <si>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</si>
  <si>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</si>
  <si>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</si>
  <si>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</si>
  <si>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</si>
  <si>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</si>
  <si>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</si>
  <si>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</si>
  <si>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</si>
  <si>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</si>
  <si>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</si>
  <si>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</si>
  <si>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</si>
  <si>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</si>
  <si>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</si>
  <si>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</si>
  <si>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</si>
  <si>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</si>
  <si>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</si>
  <si>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</si>
  <si>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</si>
  <si>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</si>
  <si>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</si>
  <si>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</si>
  <si>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</si>
  <si>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</si>
  <si>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</si>
  <si>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</si>
  <si>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</si>
  <si>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</si>
  <si>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</si>
  <si>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</si>
  <si>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</si>
  <si>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</si>
  <si>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</si>
  <si>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</si>
  <si>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</si>
  <si>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</si>
  <si>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</si>
  <si>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</si>
  <si>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</si>
  <si>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</si>
  <si>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</si>
  <si>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</si>
  <si>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</si>
  <si>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</si>
  <si>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</si>
  <si>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</si>
  <si>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</si>
  <si>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</si>
  <si>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</si>
  <si>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</si>
  <si>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</si>
  <si>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</si>
  <si>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</si>
  <si>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</si>
  <si>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</si>
  <si>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</si>
  <si>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</si>
  <si>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</si>
  <si>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</si>
  <si>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</si>
  <si>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</si>
  <si>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</si>
  <si>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</si>
  <si>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</si>
  <si>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</si>
  <si>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</si>
  <si>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</si>
  <si>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</si>
  <si>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</si>
  <si>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</si>
  <si>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</si>
  <si>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</si>
  <si>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</si>
  <si>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</si>
  <si>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</si>
  <si>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</si>
  <si>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</si>
  <si>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</si>
  <si>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</si>
  <si>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</si>
  <si>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</si>
  <si>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</si>
  <si>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</si>
  <si>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</si>
  <si>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</si>
  <si>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</si>
  <si>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</si>
  <si>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</si>
  <si>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</si>
  <si>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</si>
  <si>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</si>
  <si>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</si>
  <si>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</si>
  <si>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</si>
  <si>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</si>
  <si>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</si>
  <si>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</si>
  <si>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</si>
  <si>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</si>
  <si>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</si>
  <si>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</si>
  <si>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</si>
  <si>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</si>
  <si>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</si>
  <si>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</si>
  <si>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</si>
  <si>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</si>
  <si>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</si>
  <si>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</si>
  <si>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</si>
  <si>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</si>
  <si>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</si>
  <si>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</si>
  <si>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</si>
  <si>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</si>
  <si>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</si>
  <si>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</si>
  <si>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</si>
  <si>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</si>
  <si>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</si>
  <si>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</si>
  <si>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</si>
  <si>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</si>
  <si>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</si>
  <si>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</si>
  <si>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</si>
  <si>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</si>
  <si>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</si>
  <si>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</si>
  <si>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</si>
  <si>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</si>
  <si>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</si>
  <si>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</si>
  <si>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</si>
  <si>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</si>
  <si>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</si>
  <si>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</si>
  <si>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</si>
  <si>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</si>
  <si>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</si>
  <si>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</si>
  <si>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</si>
  <si>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</si>
  <si>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</si>
  <si>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</si>
  <si>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</si>
  <si>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</si>
  <si>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</si>
  <si>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</si>
  <si>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</si>
  <si>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</si>
  <si>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</si>
  <si>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</si>
  <si>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</si>
  <si>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</si>
  <si>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</si>
  <si>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</si>
  <si>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</si>
  <si>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</si>
  <si>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</si>
  <si>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</si>
  <si>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</si>
  <si>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</si>
  <si>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</si>
  <si>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</si>
  <si>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</si>
  <si>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</si>
  <si>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</si>
  <si>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</si>
  <si>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</si>
  <si>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</si>
  <si>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</si>
  <si>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</si>
  <si>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</si>
  <si>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</si>
  <si>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</si>
  <si>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</si>
  <si>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</si>
  <si>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</si>
  <si>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</si>
  <si>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</si>
  <si>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</si>
  <si>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</si>
  <si>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</si>
  <si>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</si>
  <si>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</si>
  <si>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</si>
  <si>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</si>
  <si>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</si>
  <si>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</si>
  <si>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</si>
  <si>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</si>
  <si>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</si>
  <si>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</si>
  <si>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</si>
  <si>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</si>
  <si>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</si>
  <si>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</si>
  <si>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</si>
  <si>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</si>
  <si>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</si>
  <si>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</si>
  <si>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</si>
  <si>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</si>
  <si>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</si>
  <si>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</si>
  <si>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</si>
  <si>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</si>
  <si>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</si>
  <si>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</si>
  <si>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</si>
  <si>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</si>
  <si>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</si>
  <si>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</si>
  <si>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</si>
  <si>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</si>
  <si>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</si>
  <si>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</si>
  <si>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</si>
  <si>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</si>
  <si>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</si>
  <si>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</si>
  <si>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</si>
  <si>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</si>
  <si>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</si>
  <si>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</si>
  <si>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</si>
  <si>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</si>
  <si>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</si>
  <si>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</si>
  <si>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</si>
  <si>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</si>
  <si>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</si>
  <si>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</si>
  <si>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</si>
  <si>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</si>
  <si>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</si>
  <si>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</si>
  <si>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</si>
  <si>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</si>
  <si>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</si>
  <si>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</si>
  <si>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</si>
  <si>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</si>
  <si>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</si>
  <si>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</si>
  <si>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</si>
  <si>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</si>
  <si>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</si>
  <si>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</si>
  <si>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</si>
  <si>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</si>
  <si>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</si>
  <si>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</si>
  <si>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</si>
  <si>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</si>
  <si>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</si>
  <si>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</si>
  <si>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</si>
  <si>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</si>
  <si>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</si>
  <si>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</si>
  <si>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</si>
  <si>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</si>
  <si>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</si>
  <si>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</si>
  <si>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</si>
  <si>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</si>
  <si>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</si>
  <si>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</si>
  <si>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</si>
  <si>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</si>
  <si>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</si>
  <si>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</si>
  <si>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</si>
  <si>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</si>
  <si>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</si>
  <si>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</si>
  <si>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</si>
  <si>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</si>
  <si>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</si>
  <si>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</si>
  <si>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</si>
  <si>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</si>
  <si>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</si>
  <si>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</si>
  <si>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</si>
  <si>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</si>
  <si>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</si>
  <si>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</si>
  <si>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</si>
  <si>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</si>
  <si>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</si>
  <si>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</si>
  <si>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</si>
  <si>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</si>
  <si>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</si>
  <si>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</si>
  <si>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</si>
  <si>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</si>
  <si>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</si>
  <si>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</si>
  <si>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</si>
  <si>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</si>
  <si>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</si>
  <si>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</si>
  <si>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</si>
  <si>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</si>
  <si>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</si>
  <si>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</si>
  <si>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</si>
  <si>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</si>
  <si>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</si>
  <si>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</si>
  <si>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</si>
  <si>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</si>
  <si>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</si>
  <si>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</si>
  <si>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</si>
  <si>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</si>
  <si>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</si>
  <si>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</si>
  <si>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</si>
  <si>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</si>
  <si>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</si>
  <si>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</si>
  <si>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</si>
  <si>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</si>
  <si>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</si>
  <si>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</si>
  <si>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</si>
  <si>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</si>
  <si>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</si>
  <si>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</si>
  <si>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</si>
  <si>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</si>
  <si>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</si>
  <si>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</si>
  <si>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</si>
  <si>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</si>
  <si>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</si>
  <si>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</si>
  <si>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</si>
  <si>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</si>
  <si>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</si>
  <si>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</si>
  <si>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</si>
  <si>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</si>
  <si>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</si>
  <si>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</si>
  <si>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</si>
  <si>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</si>
  <si>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</si>
  <si>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</si>
  <si>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</si>
  <si>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</si>
  <si>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</si>
  <si>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</si>
  <si>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</si>
  <si>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</si>
  <si>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</si>
  <si>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</si>
  <si>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</si>
  <si>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</si>
  <si>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</si>
  <si>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</si>
  <si>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</si>
  <si>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</si>
  <si>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</si>
  <si>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</si>
  <si>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</si>
  <si>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</si>
  <si>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</si>
  <si>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</si>
  <si>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</si>
  <si>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</si>
  <si>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</si>
  <si>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</si>
  <si>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</si>
  <si>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</si>
  <si>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</si>
  <si>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</si>
  <si>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</si>
  <si>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</si>
  <si>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</si>
  <si>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</si>
  <si>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</si>
  <si>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</si>
  <si>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</si>
  <si>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</si>
  <si>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</si>
  <si>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</si>
  <si>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</si>
  <si>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</si>
  <si>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</si>
  <si>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</si>
  <si>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</si>
  <si>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</si>
  <si>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</si>
  <si>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</si>
  <si>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</si>
  <si>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</si>
  <si>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</si>
  <si>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</si>
  <si>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</si>
  <si>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</si>
  <si>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</si>
  <si>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</si>
  <si>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</si>
  <si>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</si>
  <si>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</si>
  <si>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</si>
  <si>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</si>
  <si>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</si>
  <si>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</si>
  <si>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</si>
  <si>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</si>
  <si>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</si>
  <si>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</si>
  <si>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</si>
  <si>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</si>
  <si>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</si>
  <si>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</si>
  <si>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</si>
  <si>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</si>
  <si>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</si>
  <si>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</si>
  <si>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</si>
  <si>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</si>
  <si>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</si>
  <si>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</si>
  <si>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</si>
  <si>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</si>
  <si>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</si>
  <si>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</si>
  <si>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</si>
  <si>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</si>
  <si>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</si>
  <si>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</si>
  <si>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</si>
  <si>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</si>
  <si>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</si>
  <si>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</si>
  <si>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</si>
  <si>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</si>
  <si>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</si>
  <si>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</si>
  <si>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</si>
  <si>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</si>
  <si>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</si>
  <si>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</si>
  <si>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</si>
  <si>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</si>
  <si>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</si>
  <si>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</si>
  <si>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</si>
  <si>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</si>
  <si>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</si>
  <si>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</si>
  <si>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</si>
  <si>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</si>
  <si>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</si>
  <si>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</si>
  <si>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</si>
  <si>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</si>
  <si>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</si>
  <si>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</si>
  <si>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</si>
  <si>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</si>
  <si>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</si>
  <si>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</si>
  <si>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</si>
  <si>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</si>
  <si>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</si>
  <si>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</si>
  <si>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</si>
  <si>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</si>
  <si>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</si>
  <si>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</si>
  <si>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</si>
  <si>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</si>
  <si>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</si>
  <si>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</si>
  <si>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</si>
  <si>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</si>
  <si>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</si>
  <si>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</si>
  <si>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</si>
  <si>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</si>
  <si>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</si>
  <si>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</si>
  <si>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</si>
  <si>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</si>
  <si>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</si>
  <si>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</si>
  <si>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</si>
  <si>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</si>
  <si>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</si>
  <si>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</si>
  <si>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</si>
  <si>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</si>
  <si>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</si>
  <si>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</si>
  <si>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</si>
  <si>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</si>
  <si>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</si>
  <si>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</si>
  <si>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</si>
  <si>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</si>
  <si>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</si>
  <si>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</si>
  <si>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</si>
  <si>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</si>
  <si>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</si>
  <si>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</si>
  <si>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</si>
  <si>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</si>
  <si>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</si>
  <si>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</si>
  <si>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</si>
  <si>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</si>
  <si>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</si>
  <si>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</si>
  <si>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</si>
  <si>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</si>
  <si>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</si>
  <si>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</si>
  <si>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</si>
  <si>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</si>
  <si>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</si>
  <si>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</si>
  <si>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</si>
  <si>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</si>
  <si>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</si>
  <si>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</si>
  <si>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</si>
  <si>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</si>
  <si>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</si>
  <si>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</si>
  <si>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</si>
  <si>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</si>
  <si>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</si>
  <si>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</si>
  <si>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</si>
  <si>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</si>
  <si>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</si>
  <si>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</si>
  <si>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</si>
  <si>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</si>
  <si>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</si>
  <si>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</si>
  <si>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</si>
  <si>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</si>
  <si>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</si>
  <si>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</si>
  <si>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</si>
  <si>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</si>
  <si>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</si>
  <si>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</si>
  <si>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</si>
  <si>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</si>
  <si>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</si>
  <si>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</si>
  <si>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</si>
  <si>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</si>
  <si>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</si>
  <si>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</si>
  <si>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</si>
  <si>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</si>
  <si>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</si>
  <si>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</si>
  <si>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</si>
  <si>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</si>
  <si>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</si>
  <si>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</si>
  <si>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</si>
  <si>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</si>
  <si>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</si>
  <si>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</si>
  <si>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</si>
  <si>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</si>
  <si>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</si>
  <si>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</si>
  <si>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</si>
  <si>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</si>
  <si>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</si>
  <si>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</si>
  <si>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</si>
  <si>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</si>
  <si>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</si>
  <si>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</si>
  <si>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</si>
  <si>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</si>
  <si>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</si>
  <si>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</si>
  <si>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</si>
  <si>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</si>
  <si>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</si>
  <si>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</si>
  <si>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</si>
  <si>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</si>
  <si>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</si>
  <si>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</si>
  <si>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</si>
  <si>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</si>
  <si>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</si>
  <si>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</si>
  <si>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</si>
  <si>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</si>
  <si>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</si>
  <si>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</si>
  <si>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</si>
  <si>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</si>
  <si>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</si>
  <si>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</si>
  <si>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</si>
  <si>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</si>
  <si>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</si>
  <si>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</si>
  <si>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</si>
  <si>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</si>
  <si>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</si>
  <si>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</si>
  <si>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</si>
  <si>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</si>
  <si>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</si>
  <si>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</si>
  <si>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</si>
  <si>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</si>
  <si>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</si>
  <si>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</si>
  <si>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</si>
  <si>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</si>
  <si>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</si>
  <si>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</si>
  <si>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</si>
  <si>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</si>
  <si>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</si>
  <si>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</si>
  <si>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</si>
  <si>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</si>
  <si>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</si>
  <si>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</si>
  <si>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</si>
  <si>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</si>
  <si>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</si>
  <si>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</si>
  <si>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</si>
  <si>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</si>
  <si>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</si>
  <si>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</si>
  <si>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</si>
  <si>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</si>
  <si>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</si>
  <si>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</si>
  <si>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</si>
  <si>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</si>
  <si>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</si>
  <si>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</si>
  <si>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</si>
  <si>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</si>
  <si>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</si>
  <si>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</si>
  <si>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</si>
  <si>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</si>
  <si>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</si>
  <si>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</si>
  <si>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</si>
  <si>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</si>
  <si>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</si>
  <si>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</si>
  <si>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</si>
  <si>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</si>
  <si>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</si>
  <si>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</si>
  <si>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</si>
  <si>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</si>
  <si>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</si>
  <si>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</si>
  <si>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</si>
  <si>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</si>
  <si>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</si>
  <si>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</si>
  <si>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</si>
  <si>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</si>
  <si>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</si>
  <si>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</si>
  <si>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</si>
  <si>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</si>
  <si>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</si>
  <si>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</si>
  <si>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</si>
  <si>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</si>
  <si>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</si>
  <si>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</si>
  <si>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</si>
  <si>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</si>
  <si>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</si>
  <si>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</si>
  <si>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</si>
  <si>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</si>
  <si>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</si>
  <si>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</si>
  <si>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</si>
  <si>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</si>
  <si>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</si>
  <si>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</si>
  <si>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</si>
  <si>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</si>
  <si>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</si>
  <si>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</si>
  <si>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</si>
  <si>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</si>
  <si>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</si>
  <si>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</si>
  <si>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</si>
  <si>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</si>
  <si>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</si>
  <si>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</si>
  <si>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</si>
  <si>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</si>
  <si>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</si>
  <si>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</si>
  <si>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</si>
  <si>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</si>
  <si>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</si>
  <si>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</si>
  <si>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</si>
  <si>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</si>
  <si>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</si>
  <si>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</si>
  <si>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</si>
  <si>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</si>
  <si>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</si>
  <si>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</si>
  <si>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</si>
  <si>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</si>
  <si>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</si>
  <si>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</si>
  <si>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</si>
  <si>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</si>
  <si>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</si>
  <si>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</si>
  <si>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</si>
  <si>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</si>
  <si>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</si>
  <si>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</si>
  <si>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</si>
  <si>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</si>
  <si>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</si>
  <si>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</si>
  <si>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</si>
  <si>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</si>
  <si>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</si>
  <si>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</si>
  <si>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</si>
  <si>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</si>
  <si>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</si>
  <si>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</si>
  <si>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</si>
  <si>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</si>
  <si>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</si>
  <si>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</si>
  <si>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</si>
  <si>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</si>
  <si>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</si>
  <si>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</si>
  <si>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</si>
  <si>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</si>
  <si>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</si>
  <si>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</si>
  <si>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</si>
  <si>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</si>
  <si>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</si>
  <si>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</si>
  <si>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</si>
  <si>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</si>
  <si>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</si>
  <si>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</si>
  <si>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</si>
  <si>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</si>
  <si>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</si>
  <si>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</si>
  <si>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</si>
  <si>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</si>
  <si>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</si>
  <si>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</si>
  <si>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</si>
  <si>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</si>
  <si>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</si>
  <si>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</si>
  <si>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</si>
  <si>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</si>
  <si>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</si>
  <si>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</si>
  <si>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</si>
  <si>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</si>
  <si>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</si>
  <si>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</si>
  <si>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</si>
  <si>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</si>
  <si>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</si>
  <si>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</si>
  <si>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</si>
  <si>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</si>
  <si>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</si>
  <si>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</si>
  <si>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</si>
  <si>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</si>
  <si>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</si>
  <si>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</si>
  <si>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</si>
  <si>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</si>
  <si>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</si>
  <si>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</si>
  <si>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</si>
  <si>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</si>
  <si>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</si>
  <si>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</si>
  <si>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</si>
  <si>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</si>
  <si>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</si>
  <si>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</si>
  <si>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</si>
  <si>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</si>
  <si>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</si>
  <si>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</si>
  <si>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</si>
  <si>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</si>
  <si>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</si>
  <si>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</si>
  <si>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</si>
  <si>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</si>
  <si>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</si>
  <si>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</si>
  <si>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</si>
  <si>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</si>
  <si>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</si>
  <si>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</si>
  <si>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</si>
  <si>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</si>
  <si>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</si>
  <si>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</si>
  <si>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</si>
  <si>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</si>
  <si>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</si>
  <si>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</si>
  <si>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</si>
  <si>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</si>
  <si>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</si>
  <si>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</si>
  <si>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</si>
  <si>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</si>
  <si>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</si>
  <si>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</si>
  <si>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</si>
  <si>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</si>
  <si>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</si>
  <si>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</si>
  <si>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</si>
  <si>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</si>
  <si>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</si>
  <si>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</si>
  <si>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</si>
  <si>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</si>
  <si>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</si>
  <si>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</si>
  <si>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</si>
  <si>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</si>
  <si>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</si>
  <si>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</si>
  <si>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</si>
  <si>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</si>
  <si>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</si>
  <si>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</si>
  <si>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</si>
  <si>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</si>
  <si>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</si>
  <si>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</si>
  <si>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</si>
  <si>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</si>
  <si>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</si>
  <si>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</si>
  <si>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</si>
  <si>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</si>
  <si>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</si>
  <si>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</si>
  <si>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</si>
  <si>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</si>
  <si>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</si>
  <si>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</si>
  <si>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</si>
  <si>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</si>
  <si>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</si>
  <si>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</si>
  <si>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</si>
  <si>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</si>
  <si>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</si>
  <si>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</si>
  <si>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</si>
  <si>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</si>
  <si>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</si>
  <si>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</si>
  <si>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</si>
  <si>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</si>
  <si>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</si>
  <si>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</si>
  <si>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</si>
  <si>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</si>
  <si>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</si>
  <si>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</si>
  <si>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</si>
  <si>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</si>
  <si>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</si>
  <si>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</si>
  <si>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</si>
  <si>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</si>
  <si>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</si>
  <si>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</si>
  <si>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</si>
  <si>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</si>
  <si>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</si>
  <si>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</si>
  <si>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</si>
  <si>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</si>
  <si>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</si>
  <si>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</si>
  <si>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</si>
  <si>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</si>
  <si>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</si>
  <si>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</si>
  <si>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</si>
  <si>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</si>
  <si>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</si>
  <si>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</si>
  <si>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</si>
  <si>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</si>
  <si>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</si>
  <si>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</si>
  <si>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</si>
  <si>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</si>
  <si>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</si>
  <si>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</si>
  <si>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</si>
  <si>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</si>
  <si>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</si>
  <si>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</si>
  <si>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</si>
  <si>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</si>
  <si>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</si>
  <si>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</si>
  <si>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</si>
  <si>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</si>
  <si>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</si>
  <si>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</si>
  <si>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</si>
  <si>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</si>
  <si>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</si>
  <si>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</si>
  <si>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</si>
  <si>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</si>
  <si>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</si>
  <si>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</si>
  <si>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</si>
  <si>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</si>
  <si>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</si>
  <si>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</si>
  <si>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</si>
  <si>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</si>
  <si>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</si>
  <si>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</si>
  <si>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</si>
  <si>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</si>
  <si>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</si>
  <si>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</si>
  <si>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</si>
  <si>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</si>
  <si>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</si>
  <si>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</si>
  <si>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</si>
  <si>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</si>
  <si>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</si>
  <si>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</si>
  <si>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</si>
  <si>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</si>
  <si>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</si>
  <si>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</si>
  <si>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</si>
  <si>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</si>
  <si>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</si>
  <si>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</si>
  <si>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</si>
  <si>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</si>
  <si>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</si>
  <si>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</si>
  <si>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</si>
  <si>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</si>
  <si>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</si>
  <si>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</si>
  <si>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</si>
  <si>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</si>
  <si>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</si>
  <si>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</si>
  <si>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</si>
  <si>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</si>
  <si>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</si>
  <si>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</si>
  <si>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</si>
  <si>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</si>
  <si>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</si>
  <si>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</si>
  <si>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</si>
  <si>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</si>
  <si>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</si>
  <si>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</si>
  <si>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</si>
  <si>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</si>
  <si>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</si>
  <si>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</si>
  <si>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</si>
  <si>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</si>
  <si>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</si>
  <si>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</si>
  <si>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</si>
  <si>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</si>
  <si>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</si>
  <si>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</si>
  <si>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</si>
  <si>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</si>
  <si>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</si>
  <si>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</si>
  <si>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</si>
  <si>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</si>
  <si>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</si>
  <si>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</si>
  <si>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</si>
  <si>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</si>
  <si>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</si>
  <si>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</si>
  <si>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</si>
  <si>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</si>
  <si>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</si>
  <si>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</si>
  <si>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</si>
  <si>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</si>
  <si>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</si>
  <si>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</si>
  <si>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</si>
  <si>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</si>
  <si>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</si>
  <si>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</si>
  <si>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</si>
  <si>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</si>
  <si>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</si>
  <si>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</si>
  <si>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</si>
  <si>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</si>
  <si>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</si>
  <si>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</si>
  <si>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</si>
  <si>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</si>
  <si>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</si>
  <si>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</si>
  <si>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</si>
  <si>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</si>
  <si>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</si>
  <si>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</si>
  <si>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</si>
  <si>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</si>
  <si>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</si>
  <si>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</si>
  <si>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</si>
  <si>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</si>
  <si>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</si>
  <si>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</si>
  <si>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</si>
  <si>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</si>
  <si>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</si>
  <si>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</si>
  <si>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</si>
  <si>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</si>
  <si>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</si>
  <si>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</si>
  <si>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</si>
  <si>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</si>
  <si>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</si>
  <si>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</si>
  <si>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</si>
  <si>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</si>
  <si>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</si>
  <si>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</si>
  <si>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</si>
  <si>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</si>
  <si>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</si>
  <si>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</si>
  <si>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</si>
  <si>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</si>
  <si>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</si>
  <si>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</si>
  <si>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</si>
  <si>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</si>
  <si>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</si>
  <si>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</si>
  <si>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</si>
  <si>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</si>
  <si>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</si>
  <si>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</si>
  <si>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</si>
  <si>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</si>
  <si>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</si>
  <si>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</si>
  <si>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</si>
  <si>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</si>
  <si>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</si>
  <si>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</si>
  <si>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</si>
  <si>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</si>
  <si>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</si>
  <si>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</si>
  <si>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</si>
  <si>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</si>
  <si>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</si>
  <si>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</si>
  <si>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</si>
  <si>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</si>
  <si>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</si>
  <si>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</si>
  <si>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</si>
  <si>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</si>
  <si>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</si>
  <si>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</si>
  <si>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</si>
  <si>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</si>
  <si>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</si>
  <si>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</si>
  <si>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</si>
  <si>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</si>
  <si>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</si>
  <si>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</si>
  <si>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</si>
  <si>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</si>
  <si>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</si>
  <si>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</si>
  <si>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</si>
  <si>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</si>
  <si>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</si>
  <si>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</si>
  <si>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</si>
  <si>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</si>
  <si>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</si>
  <si>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</si>
  <si>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</si>
  <si>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</si>
  <si>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</si>
  <si>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</si>
  <si>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</si>
  <si>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</si>
  <si>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</si>
  <si>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</si>
  <si>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</si>
  <si>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</si>
  <si>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</si>
  <si>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</si>
  <si>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</si>
  <si>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</si>
  <si>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</si>
  <si>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</si>
  <si>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</si>
  <si>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</si>
  <si>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</si>
  <si>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</si>
  <si>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</si>
  <si>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</si>
  <si>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</si>
  <si>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</si>
  <si>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</si>
  <si>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</si>
  <si>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</si>
  <si>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</si>
  <si>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</si>
  <si>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</si>
  <si>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</si>
  <si>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</si>
  <si>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</si>
  <si>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</si>
  <si>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</si>
  <si>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</si>
  <si>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</si>
  <si>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</si>
  <si>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</si>
  <si>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</si>
  <si>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</si>
  <si>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</si>
  <si>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</si>
  <si>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</si>
  <si>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</si>
  <si>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</si>
  <si>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</si>
  <si>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</si>
  <si>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</si>
  <si>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</si>
  <si>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</si>
  <si>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</si>
  <si>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</si>
  <si>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</si>
  <si>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</si>
  <si>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</si>
  <si>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</si>
  <si>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</si>
  <si>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</si>
  <si>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</si>
  <si>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</si>
  <si>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</si>
  <si>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</si>
  <si>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</si>
  <si>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</si>
  <si>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</si>
  <si>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</si>
  <si>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</si>
  <si>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</si>
  <si>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</si>
  <si>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</si>
  <si>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</si>
  <si>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</si>
  <si>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</si>
  <si>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</si>
  <si>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</si>
  <si>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</si>
  <si>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</si>
  <si>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</si>
  <si>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</si>
  <si>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</si>
  <si>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</si>
  <si>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</si>
  <si>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</si>
  <si>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</si>
  <si>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</si>
  <si>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</si>
  <si>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</si>
  <si>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</si>
  <si>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</si>
  <si>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</si>
  <si>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</si>
  <si>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</si>
  <si>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</si>
  <si>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</si>
  <si>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</si>
  <si>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</si>
  <si>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</si>
  <si>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</si>
  <si>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</si>
  <si>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</si>
  <si>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</si>
  <si>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</si>
  <si>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</si>
  <si>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</si>
  <si>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</si>
  <si>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</si>
  <si>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</si>
  <si>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</si>
  <si>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</si>
  <si>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</si>
  <si>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</si>
  <si>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</si>
  <si>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</si>
  <si>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</si>
  <si>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</si>
  <si>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</si>
  <si>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</si>
  <si>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</si>
  <si>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</si>
  <si>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</si>
  <si>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</si>
  <si>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</si>
  <si>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</si>
  <si>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</si>
  <si>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</si>
  <si>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</si>
  <si>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</si>
  <si>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</si>
  <si>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</si>
  <si>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</si>
  <si>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</si>
  <si>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</si>
  <si>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</si>
  <si>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</si>
  <si>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</si>
  <si>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</si>
  <si>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</si>
  <si>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</si>
  <si>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</si>
  <si>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</si>
  <si>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</si>
  <si>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</si>
  <si>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</si>
  <si>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</si>
  <si>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</si>
  <si>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</si>
  <si>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</si>
  <si>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</si>
  <si>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</si>
  <si>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</si>
  <si>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</si>
  <si>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</si>
  <si>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</si>
  <si>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</si>
  <si>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</si>
  <si>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</si>
  <si>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</si>
  <si>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</si>
  <si>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</si>
  <si>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</si>
  <si>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</si>
  <si>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</si>
  <si>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</si>
  <si>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</si>
  <si>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</si>
  <si>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</si>
  <si>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</si>
  <si>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</si>
  <si>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</si>
  <si>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</si>
  <si>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</si>
  <si>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</si>
  <si>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</si>
  <si>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</si>
  <si>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</si>
  <si>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</si>
  <si>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</si>
  <si>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</si>
  <si>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</si>
  <si>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</si>
  <si>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</si>
  <si>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</si>
  <si>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</si>
  <si>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</si>
  <si>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</si>
  <si>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</si>
  <si>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</si>
  <si>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</si>
  <si>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</si>
  <si>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</si>
  <si>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</si>
  <si>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</si>
  <si>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</si>
  <si>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</si>
  <si>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</si>
  <si>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</si>
  <si>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</si>
  <si>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</si>
  <si>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</si>
  <si>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</si>
  <si>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</si>
  <si>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</si>
  <si>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</si>
  <si>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</si>
  <si>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</si>
  <si>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</si>
  <si>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</si>
  <si>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</si>
  <si>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</si>
  <si>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</si>
  <si>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</si>
  <si>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</si>
  <si>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</si>
  <si>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</si>
  <si>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</si>
  <si>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</si>
  <si>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</si>
  <si>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</si>
  <si>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</si>
  <si>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</si>
  <si>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</si>
  <si>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</si>
  <si>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</si>
  <si>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</si>
  <si>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</si>
  <si>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</si>
  <si>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</si>
  <si>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</si>
  <si>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</si>
  <si>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</si>
  <si>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</si>
  <si>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</si>
  <si>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</si>
  <si>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</si>
  <si>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</si>
  <si>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</si>
  <si>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</si>
  <si>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</si>
  <si>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</si>
  <si>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</si>
  <si>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</si>
  <si>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</si>
  <si>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</si>
  <si>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</si>
  <si>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</si>
  <si>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</si>
  <si>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</si>
  <si>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</si>
  <si>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</si>
  <si>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</si>
  <si>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</si>
  <si>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</si>
  <si>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</si>
  <si>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</si>
  <si>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</si>
  <si>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</si>
  <si>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</si>
  <si>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</si>
  <si>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</si>
  <si>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</si>
  <si>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</si>
  <si>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</si>
  <si>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</si>
  <si>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</si>
  <si>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</si>
  <si>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</si>
  <si>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</si>
  <si>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</si>
  <si>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</si>
  <si>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</si>
  <si>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</si>
  <si>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</si>
  <si>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</si>
  <si>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</si>
  <si>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</si>
  <si>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</si>
  <si>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</si>
  <si>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</si>
  <si>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</si>
  <si>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</si>
  <si>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</si>
  <si>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</si>
  <si>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</si>
  <si>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</si>
  <si>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</si>
  <si>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</si>
  <si>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</si>
  <si>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</si>
  <si>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</si>
  <si>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</si>
  <si>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</si>
  <si>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</si>
  <si>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</si>
  <si>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</si>
  <si>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</si>
  <si>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</si>
  <si>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</si>
  <si>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</si>
  <si>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</si>
  <si>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</si>
  <si>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</si>
  <si>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</si>
  <si>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</si>
  <si>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</si>
  <si>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</si>
  <si>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</si>
  <si>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</si>
  <si>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</si>
  <si>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</si>
  <si>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</si>
  <si>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</si>
  <si>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</si>
  <si>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</si>
  <si>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</si>
  <si>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</si>
  <si>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</si>
  <si>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</si>
  <si>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</si>
  <si>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</si>
  <si>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</si>
  <si>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</si>
  <si>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</si>
  <si>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</si>
  <si>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</si>
  <si>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</si>
  <si>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</si>
  <si>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</si>
  <si>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</si>
  <si>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</si>
  <si>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</si>
  <si>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</si>
  <si>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</si>
  <si>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</si>
  <si>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</si>
  <si>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</si>
  <si>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</si>
  <si>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</si>
  <si>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</si>
  <si>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</si>
  <si>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</si>
  <si>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</si>
  <si>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</si>
  <si>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</si>
  <si>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</si>
  <si>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</si>
  <si>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</si>
  <si>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</si>
  <si>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</si>
  <si>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</si>
  <si>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</si>
  <si>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</si>
  <si>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</si>
  <si>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</si>
  <si>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</si>
  <si>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</si>
  <si>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</si>
  <si>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</si>
  <si>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</si>
  <si>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</si>
  <si>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</si>
  <si>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</si>
  <si>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</si>
  <si>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</si>
  <si>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</si>
  <si>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</si>
  <si>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</si>
  <si>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</si>
  <si>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</si>
  <si>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</si>
  <si>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</si>
  <si>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</si>
  <si>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</si>
  <si>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</si>
  <si>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</si>
  <si>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</si>
  <si>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</si>
  <si>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</si>
  <si>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</si>
  <si>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</si>
  <si>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</si>
  <si>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</si>
  <si>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</si>
  <si>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</si>
  <si>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</si>
  <si>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</si>
  <si>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</si>
  <si>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</si>
  <si>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</si>
  <si>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</si>
  <si>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</si>
  <si>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</si>
  <si>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</si>
  <si>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</si>
  <si>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</si>
  <si>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</si>
  <si>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</si>
  <si>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</si>
  <si>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</si>
  <si>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</si>
  <si>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</si>
  <si>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</si>
  <si>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</si>
  <si>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</si>
  <si>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</si>
  <si>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</si>
  <si>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</si>
  <si>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</si>
  <si>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</si>
  <si>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</si>
  <si>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</si>
  <si>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</si>
  <si>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</si>
  <si>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</si>
  <si>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</si>
  <si>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</si>
  <si>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</si>
  <si>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</si>
  <si>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</si>
  <si>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</si>
  <si>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</si>
  <si>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</si>
  <si>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</si>
  <si>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</si>
  <si>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</si>
  <si>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</si>
  <si>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</si>
  <si>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</si>
  <si>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</si>
  <si>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</si>
  <si>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</si>
  <si>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</si>
  <si>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</si>
  <si>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</si>
  <si>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</si>
  <si>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</si>
  <si>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</si>
  <si>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</si>
  <si>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</si>
  <si>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</si>
  <si>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</si>
  <si>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</si>
  <si>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</si>
  <si>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</si>
  <si>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</si>
  <si>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</si>
  <si>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</si>
  <si>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</si>
  <si>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</si>
  <si>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</si>
  <si>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</si>
  <si>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</si>
  <si>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</si>
  <si>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</si>
  <si>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</si>
  <si>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</si>
  <si>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</si>
  <si>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</si>
  <si>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</si>
  <si>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</si>
  <si>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</si>
  <si>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</si>
  <si>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</si>
  <si>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</si>
  <si>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</si>
  <si>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</si>
  <si>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</si>
  <si>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</si>
  <si>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</si>
  <si>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</si>
  <si>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</si>
  <si>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</si>
  <si>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</si>
  <si>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</si>
  <si>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</si>
  <si>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</si>
  <si>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</si>
  <si>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</si>
  <si>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</si>
  <si>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</si>
  <si>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</si>
  <si>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</si>
  <si>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</si>
  <si>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</si>
  <si>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</si>
  <si>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</si>
  <si>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</si>
  <si>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</si>
  <si>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</si>
  <si>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</si>
  <si>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</si>
  <si>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</si>
  <si>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</si>
  <si>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</si>
  <si>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</si>
  <si>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</si>
  <si>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</si>
  <si>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</si>
  <si>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</si>
  <si>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</si>
  <si>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</si>
  <si>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</si>
  <si>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</si>
  <si>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</si>
  <si>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</si>
  <si>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</si>
  <si>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</si>
  <si>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</si>
  <si>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</si>
  <si>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</si>
  <si>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</si>
  <si>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</si>
  <si>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</si>
  <si>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</si>
  <si>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</si>
  <si>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</si>
  <si>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</si>
  <si>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</si>
  <si>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</si>
  <si>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</si>
  <si>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</si>
  <si>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</si>
  <si>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</si>
  <si>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</si>
  <si>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</si>
  <si>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</si>
  <si>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</si>
  <si>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</si>
  <si>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</si>
  <si>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</si>
  <si>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</si>
  <si>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</si>
  <si>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</si>
  <si>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</si>
  <si>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</si>
  <si>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</si>
  <si>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</si>
  <si>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</si>
  <si>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</si>
  <si>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</si>
  <si>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</si>
  <si>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</si>
  <si>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</si>
  <si>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</si>
  <si>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</si>
  <si>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</si>
  <si>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</si>
  <si>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</si>
  <si>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</si>
  <si>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</si>
  <si>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</si>
  <si>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</si>
  <si>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</si>
  <si>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</si>
  <si>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</si>
  <si>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</si>
  <si>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</si>
  <si>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</si>
  <si>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</si>
  <si>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</si>
  <si>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</si>
  <si>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</si>
  <si>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</si>
  <si>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</si>
  <si>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</si>
  <si>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</si>
  <si>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</si>
  <si>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</si>
  <si>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</si>
  <si>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</si>
  <si>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</si>
  <si>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</si>
  <si>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</si>
  <si>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</si>
  <si>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</si>
  <si>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</si>
  <si>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</si>
  <si>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</si>
  <si>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</si>
  <si>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</si>
  <si>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</si>
  <si>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</si>
  <si>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</si>
  <si>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</si>
  <si>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</si>
  <si>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</si>
  <si>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</si>
  <si>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</si>
  <si>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</si>
  <si>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</si>
  <si>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</si>
  <si>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</si>
  <si>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</si>
  <si>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</si>
  <si>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</si>
  <si>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</si>
  <si>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</si>
  <si>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</si>
  <si>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</si>
  <si>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</si>
  <si>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</si>
  <si>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</si>
  <si>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</si>
  <si>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</si>
  <si>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</si>
  <si>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</si>
  <si>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</si>
  <si>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</si>
  <si>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</si>
  <si>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</si>
  <si>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</si>
  <si>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</si>
  <si>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</si>
  <si>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</si>
  <si>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</si>
  <si>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</si>
  <si>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</si>
  <si>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</si>
  <si>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</si>
  <si>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</si>
  <si>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</si>
  <si>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</si>
  <si>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</si>
  <si>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</si>
  <si>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</si>
  <si>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</si>
  <si>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</si>
  <si>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</si>
  <si>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</si>
  <si>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</si>
  <si>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</si>
  <si>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</si>
  <si>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</si>
  <si>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</si>
  <si>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</si>
  <si>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</si>
  <si>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</si>
  <si>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</si>
  <si>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</si>
  <si>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</si>
  <si>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</si>
  <si>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</si>
  <si>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</si>
  <si>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</si>
  <si>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</si>
  <si>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</si>
  <si>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</si>
  <si>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</si>
  <si>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</si>
  <si>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</si>
  <si>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</si>
  <si>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</si>
  <si>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</si>
  <si>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</si>
  <si>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</si>
  <si>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</si>
  <si>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</si>
  <si>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</si>
  <si>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</si>
  <si>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</si>
  <si>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</si>
  <si>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</si>
  <si>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</si>
  <si>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</si>
  <si>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</si>
  <si>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</si>
  <si>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</si>
  <si>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</si>
  <si>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</si>
  <si>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</si>
  <si>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</si>
  <si>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</si>
  <si>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</si>
  <si>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</si>
  <si>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</si>
  <si>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</si>
  <si>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</si>
  <si>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</si>
  <si>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</si>
  <si>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</si>
  <si>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</si>
  <si>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</si>
  <si>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</si>
  <si>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</si>
  <si>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</si>
  <si>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</si>
  <si>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</si>
  <si>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</si>
  <si>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</si>
  <si>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</si>
  <si>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</si>
  <si>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</si>
  <si>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</si>
  <si>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</si>
  <si>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</si>
  <si>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</si>
  <si>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</si>
  <si>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</si>
  <si>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</si>
  <si>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</si>
  <si>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</si>
  <si>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</si>
  <si>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</si>
  <si>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</si>
  <si>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</si>
  <si>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</si>
  <si>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</si>
  <si>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</si>
  <si>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</si>
  <si>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</si>
  <si>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</si>
  <si>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</si>
  <si>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</si>
  <si>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</si>
  <si>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</si>
  <si>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</si>
  <si>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</si>
  <si>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</si>
  <si>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</si>
  <si>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</si>
  <si>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</si>
  <si>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</si>
  <si>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</si>
  <si>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</si>
  <si>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</si>
  <si>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</si>
  <si>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</si>
  <si>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</si>
  <si>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</si>
  <si>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</si>
  <si>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</si>
  <si>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</si>
  <si>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</si>
  <si>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</si>
  <si>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</si>
  <si>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</si>
  <si>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</si>
  <si>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</si>
  <si>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</si>
  <si>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</si>
  <si>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</si>
  <si>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</si>
  <si>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</si>
  <si>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</si>
  <si>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</si>
  <si>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</si>
  <si>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</si>
  <si>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</si>
  <si>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</si>
  <si>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</si>
  <si>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</si>
  <si>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</si>
  <si>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</si>
  <si>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</si>
  <si>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</si>
  <si>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</si>
  <si>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</si>
  <si>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</si>
  <si>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</si>
  <si>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</si>
  <si>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</si>
  <si>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</si>
  <si>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</si>
  <si>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</si>
  <si>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</si>
  <si>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</si>
  <si>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</si>
  <si>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</si>
  <si>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</si>
  <si>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</si>
  <si>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</si>
  <si>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</si>
  <si>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</si>
  <si>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</si>
  <si>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</si>
  <si>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</si>
  <si>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</si>
  <si>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</si>
  <si>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</si>
  <si>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</si>
  <si>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</si>
  <si>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</si>
  <si>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</si>
  <si>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</si>
  <si>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</si>
  <si>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</si>
  <si>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</si>
  <si>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</si>
  <si>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</si>
  <si>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</si>
  <si>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</si>
  <si>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</si>
  <si>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</si>
  <si>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</si>
  <si>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</si>
  <si>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</si>
  <si>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</si>
  <si>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</si>
  <si>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</si>
  <si>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</si>
  <si>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</si>
  <si>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</si>
  <si>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</si>
  <si>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</si>
  <si>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</si>
  <si>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</si>
  <si>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</si>
  <si>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</si>
  <si>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</si>
  <si>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</si>
  <si>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</si>
  <si>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</si>
  <si>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</si>
  <si>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</si>
  <si>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</si>
  <si>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</si>
  <si>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</si>
  <si>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</si>
  <si>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</si>
  <si>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</si>
  <si>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</si>
  <si>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</si>
  <si>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</si>
  <si>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</si>
  <si>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</si>
  <si>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</si>
  <si>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</si>
  <si>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</si>
  <si>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</si>
  <si>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</si>
  <si>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</si>
  <si>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</si>
  <si>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</si>
  <si>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</si>
  <si>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</si>
  <si>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</si>
  <si>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</si>
  <si>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</si>
  <si>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</si>
  <si>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</si>
  <si>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</si>
  <si>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</si>
  <si>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</si>
  <si>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</si>
  <si>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</si>
  <si>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</si>
  <si>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</si>
  <si>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</si>
  <si>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</si>
  <si>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</si>
  <si>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</si>
  <si>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</si>
  <si>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</si>
  <si>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</si>
  <si>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</si>
  <si>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</si>
  <si>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</si>
  <si>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</si>
  <si>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</si>
  <si>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</si>
  <si>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</si>
  <si>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</si>
  <si>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</si>
  <si>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</si>
  <si>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</si>
  <si>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</si>
  <si>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</si>
  <si>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</si>
  <si>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</si>
  <si>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</si>
  <si>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</si>
  <si>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</si>
  <si>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</si>
  <si>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</si>
  <si>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</si>
  <si>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</si>
  <si>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</si>
  <si>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</si>
  <si>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</si>
  <si>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</si>
  <si>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</si>
  <si>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</si>
  <si>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</si>
  <si>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</si>
  <si>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</si>
  <si>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</si>
  <si>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</si>
  <si>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</si>
  <si>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</si>
  <si>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</si>
  <si>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</si>
  <si>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</si>
  <si>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</si>
  <si>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</si>
  <si>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</si>
  <si>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</si>
  <si>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</si>
  <si>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</si>
  <si>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</si>
  <si>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</si>
  <si>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</si>
  <si>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</si>
  <si>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</si>
  <si>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</si>
  <si>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</si>
  <si>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</si>
  <si>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</si>
  <si>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</si>
  <si>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</si>
  <si>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</si>
  <si>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</si>
  <si>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</si>
  <si>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</si>
  <si>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</si>
  <si>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</si>
  <si>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</si>
  <si>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</si>
  <si>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</si>
  <si>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</si>
  <si>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</si>
  <si>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</si>
  <si>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</si>
  <si>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</si>
  <si>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</si>
  <si>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</si>
  <si>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</si>
  <si>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</si>
  <si>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</si>
  <si>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</si>
  <si>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</si>
  <si>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</si>
  <si>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</si>
  <si>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</si>
  <si>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</si>
  <si>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</si>
  <si>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</si>
  <si>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</si>
  <si>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</si>
  <si>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</si>
  <si>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</si>
  <si>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</si>
  <si>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</si>
  <si>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</si>
  <si>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</si>
  <si>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</si>
  <si>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</si>
  <si>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</si>
  <si>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</si>
  <si>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</si>
  <si>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</si>
  <si>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</si>
  <si>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</si>
  <si>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</si>
  <si>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</si>
  <si>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</si>
  <si>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</si>
  <si>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</si>
  <si>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</si>
  <si>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</si>
  <si>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</si>
  <si>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</si>
  <si>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</si>
  <si>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</si>
  <si>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</si>
  <si>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</si>
  <si>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</si>
  <si>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</si>
  <si>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</si>
  <si>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</si>
  <si>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</si>
  <si>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</si>
  <si>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</si>
  <si>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</si>
  <si>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</si>
  <si>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</si>
  <si>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</si>
  <si>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</si>
  <si>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</si>
  <si>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</si>
  <si>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</si>
  <si>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</si>
  <si>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</si>
  <si>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</si>
  <si>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</si>
  <si>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</si>
  <si>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</si>
  <si>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</si>
  <si>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</si>
  <si>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</si>
  <si>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</si>
  <si>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</si>
  <si>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</si>
  <si>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</si>
  <si>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</si>
  <si>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</si>
  <si>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</si>
  <si>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</si>
  <si>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</si>
  <si>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</si>
  <si>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</si>
  <si>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</si>
  <si>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</si>
  <si>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</si>
  <si>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</si>
  <si>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</si>
  <si>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</si>
  <si>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</si>
  <si>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</si>
  <si>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</si>
  <si>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</si>
  <si>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</si>
  <si>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</si>
  <si>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</si>
  <si>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</si>
  <si>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</si>
  <si>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</si>
  <si>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</si>
  <si>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</si>
  <si>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</si>
  <si>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</si>
  <si>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</si>
  <si>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</si>
  <si>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</si>
  <si>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</si>
  <si>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</si>
  <si>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</si>
  <si>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</si>
  <si>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</si>
  <si>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</si>
  <si>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</si>
  <si>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</si>
  <si>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</si>
  <si>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</si>
  <si>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</si>
  <si>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</si>
  <si>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</si>
  <si>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</si>
  <si>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</si>
  <si>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</si>
  <si>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</si>
  <si>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</si>
  <si>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</si>
  <si>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</si>
  <si>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</si>
  <si>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</si>
  <si>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</si>
  <si>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</si>
  <si>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</si>
  <si>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</si>
  <si>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</si>
  <si>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</si>
  <si>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</si>
  <si>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</si>
  <si>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</si>
  <si>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</si>
  <si>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</si>
  <si>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</si>
  <si>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</si>
  <si>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</si>
  <si>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</si>
  <si>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</si>
  <si>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</si>
  <si>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</si>
  <si>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</si>
  <si>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</si>
  <si>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</si>
  <si>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</si>
  <si>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</si>
  <si>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</si>
  <si>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</si>
  <si>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</si>
  <si>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</si>
  <si>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</si>
  <si>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</si>
  <si>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</si>
  <si>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</si>
  <si>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</si>
  <si>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</si>
  <si>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</si>
  <si>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</si>
  <si>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</si>
  <si>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</si>
  <si>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</si>
  <si>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</si>
  <si>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</si>
  <si>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</si>
  <si>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</si>
  <si>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</si>
  <si>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</si>
  <si>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</si>
  <si>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</si>
  <si>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</si>
  <si>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</si>
  <si>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</si>
  <si>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</si>
  <si>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</si>
  <si>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</si>
  <si>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</si>
  <si>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</si>
  <si>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</si>
  <si>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</si>
  <si>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</si>
  <si>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</si>
  <si>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</si>
  <si>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</si>
  <si>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</si>
  <si>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</si>
  <si>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</si>
  <si>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</si>
  <si>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</si>
  <si>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</si>
  <si>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</si>
  <si>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</si>
  <si>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</si>
  <si>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</si>
  <si>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</si>
  <si>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</si>
  <si>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</si>
  <si>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</si>
  <si>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</si>
  <si>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</si>
  <si>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</si>
  <si>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</si>
  <si>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</si>
  <si>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</si>
  <si>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</si>
  <si>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</si>
  <si>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</si>
  <si>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</si>
  <si>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</si>
  <si>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</si>
  <si>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</si>
  <si>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</si>
  <si>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</si>
  <si>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</si>
  <si>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</si>
  <si>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</si>
  <si>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</si>
  <si>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</si>
  <si>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</si>
  <si>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</si>
  <si>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</si>
  <si>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</si>
  <si>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</si>
  <si>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</si>
  <si>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</si>
  <si>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</si>
  <si>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</si>
  <si>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</si>
  <si>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</si>
  <si>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</si>
  <si>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</si>
  <si>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</si>
  <si>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</si>
  <si>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</si>
  <si>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</si>
  <si>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</si>
  <si>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</si>
  <si>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</si>
  <si>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</si>
  <si>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</si>
  <si>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</si>
  <si>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</si>
  <si>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</si>
  <si>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</si>
  <si>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</si>
  <si>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</si>
  <si>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</si>
  <si>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</si>
  <si>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</si>
  <si>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</si>
  <si>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</si>
  <si>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</si>
  <si>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</si>
  <si>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</si>
  <si>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</si>
  <si>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</si>
  <si>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</si>
  <si>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</si>
  <si>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</si>
  <si>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</si>
  <si>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</si>
  <si>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</si>
  <si>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</si>
  <si>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</si>
  <si>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</si>
  <si>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</si>
  <si>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</si>
  <si>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</si>
  <si>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</si>
  <si>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</si>
  <si>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</si>
  <si>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</si>
  <si>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</si>
  <si>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</si>
  <si>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</si>
  <si>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</si>
  <si>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</si>
  <si>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</si>
  <si>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</si>
  <si>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</si>
  <si>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</si>
  <si>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</si>
  <si>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</si>
  <si>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</si>
  <si>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</si>
  <si>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</si>
  <si>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</si>
  <si>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</si>
  <si>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</si>
  <si>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</si>
  <si>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</si>
  <si>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</si>
  <si>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</si>
  <si>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</si>
  <si>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</si>
  <si>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</si>
  <si>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</si>
  <si>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</si>
  <si>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</si>
  <si>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</si>
  <si>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</si>
  <si>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</si>
  <si>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</si>
  <si>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</si>
  <si>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</si>
  <si>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</si>
  <si>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</si>
  <si>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</si>
  <si>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</si>
  <si>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</si>
  <si>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</si>
  <si>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</si>
  <si>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</si>
  <si>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</si>
  <si>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</si>
  <si>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</si>
  <si>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</si>
  <si>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</si>
  <si>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</si>
  <si>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</si>
  <si>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</si>
  <si>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</si>
  <si>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</si>
  <si>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</si>
  <si>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</si>
  <si>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</si>
  <si>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</si>
  <si>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</si>
  <si>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</si>
  <si>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</si>
  <si>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</si>
  <si>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</si>
  <si>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</si>
  <si>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</si>
  <si>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</si>
  <si>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</si>
  <si>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</si>
  <si>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</si>
  <si>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</si>
  <si>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</si>
  <si>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</si>
  <si>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</si>
  <si>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</si>
  <si>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</si>
  <si>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</si>
  <si>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</si>
  <si>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</si>
  <si>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</si>
  <si>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</si>
  <si>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</si>
  <si>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</si>
  <si>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</si>
  <si>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</si>
  <si>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</si>
  <si>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</si>
  <si>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</si>
  <si>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</si>
  <si>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</si>
  <si>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</si>
  <si>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</si>
  <si>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</si>
  <si>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</si>
  <si>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</si>
  <si>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</si>
  <si>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</si>
  <si>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</si>
  <si>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</si>
  <si>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</si>
  <si>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</si>
  <si>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</si>
  <si>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</si>
  <si>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</si>
  <si>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</si>
  <si>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</si>
  <si>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</si>
  <si>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</si>
  <si>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</si>
  <si>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</si>
  <si>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</si>
  <si>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</si>
  <si>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</si>
  <si>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</si>
  <si>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</si>
  <si>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</si>
  <si>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</si>
  <si>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</si>
  <si>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</si>
  <si>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</si>
  <si>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</si>
  <si>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</si>
  <si>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</si>
  <si>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</si>
  <si>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</si>
  <si>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</si>
  <si>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</si>
  <si>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</si>
  <si>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</si>
  <si>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</si>
  <si>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</si>
  <si>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</si>
  <si>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</si>
  <si>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</si>
  <si>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</si>
  <si>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</si>
  <si>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</si>
  <si>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</si>
  <si>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</si>
  <si>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</si>
  <si>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</si>
  <si>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</si>
  <si>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</si>
  <si>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</si>
  <si>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</si>
  <si>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</si>
  <si>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</si>
  <si>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</si>
  <si>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</si>
  <si>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</si>
  <si>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</si>
  <si>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</si>
  <si>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</si>
  <si>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</si>
  <si>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</si>
  <si>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</si>
  <si>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</si>
  <si>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</si>
  <si>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</si>
  <si>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</si>
  <si>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</si>
  <si>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</si>
  <si>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</si>
  <si>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</si>
  <si>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</si>
  <si>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</si>
  <si>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</si>
  <si>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</si>
  <si>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</si>
  <si>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</si>
  <si>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</si>
  <si>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</si>
  <si>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</si>
  <si>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</si>
  <si>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</si>
  <si>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</si>
  <si>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</si>
  <si>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</si>
  <si>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</si>
  <si>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</si>
  <si>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</si>
  <si>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</si>
  <si>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</si>
  <si>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</si>
  <si>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</si>
  <si>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</si>
  <si>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</si>
  <si>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</si>
  <si>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</si>
  <si>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</si>
  <si>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</si>
  <si>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</si>
  <si>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</si>
  <si>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</si>
  <si>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</si>
  <si>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</si>
  <si>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</si>
  <si>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</si>
  <si>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</si>
  <si>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</si>
  <si>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</si>
  <si>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</si>
  <si>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</si>
  <si>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</si>
  <si>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</si>
  <si>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</si>
  <si>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</si>
  <si>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</si>
  <si>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</si>
  <si>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</si>
  <si>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</si>
  <si>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</si>
  <si>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</si>
  <si>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</si>
  <si>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</si>
  <si>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</si>
  <si>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</si>
  <si>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</si>
  <si>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</si>
  <si>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</si>
  <si>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</si>
  <si>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</si>
  <si>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</si>
  <si>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</si>
  <si>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</si>
  <si>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</si>
  <si>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</si>
  <si>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</si>
  <si>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</si>
  <si>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</si>
  <si>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</si>
  <si>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</si>
  <si>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</si>
  <si>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</si>
  <si>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</si>
  <si>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</si>
  <si>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</si>
  <si>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</si>
  <si>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</si>
  <si>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</si>
  <si>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</si>
  <si>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</si>
  <si>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</si>
  <si>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</si>
  <si>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</si>
  <si>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</si>
  <si>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</si>
  <si>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</si>
  <si>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</si>
  <si>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</si>
  <si>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</si>
  <si>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</si>
  <si>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</si>
  <si>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</si>
  <si>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</si>
  <si>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</si>
  <si>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</si>
  <si>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</si>
  <si>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</si>
  <si>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</si>
  <si>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</si>
  <si>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</si>
  <si>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</si>
  <si>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</si>
  <si>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</si>
  <si>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</si>
  <si>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</si>
  <si>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</si>
  <si>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</si>
  <si>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</si>
  <si>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</si>
  <si>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</si>
  <si>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</si>
  <si>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</si>
  <si>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</si>
  <si>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</si>
  <si>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</si>
  <si>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</si>
  <si>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</si>
  <si>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</si>
  <si>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</si>
  <si>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</si>
  <si>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</si>
  <si>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</si>
  <si>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</si>
  <si>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</si>
  <si>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</si>
  <si>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</si>
  <si>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</si>
  <si>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</si>
  <si>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</si>
  <si>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</si>
  <si>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</si>
  <si>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</si>
  <si>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</si>
  <si>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</si>
  <si>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</si>
  <si>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</si>
  <si>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</si>
  <si>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</si>
  <si>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</si>
  <si>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</si>
  <si>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</si>
  <si>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</si>
  <si>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</si>
  <si>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</si>
  <si>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</si>
  <si>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</si>
  <si>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</si>
  <si>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</si>
  <si>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</si>
  <si>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</si>
  <si>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</si>
  <si>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</si>
  <si>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</si>
  <si>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</si>
  <si>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</si>
  <si>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</si>
  <si>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</si>
  <si>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</si>
  <si>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</si>
  <si>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</si>
  <si>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</si>
  <si>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</si>
  <si>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</si>
  <si>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</si>
  <si>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</si>
  <si>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</si>
  <si>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</si>
  <si>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</si>
  <si>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</si>
  <si>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</si>
  <si>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</si>
  <si>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</si>
  <si>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</si>
  <si>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</si>
  <si>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</si>
  <si>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</si>
  <si>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</si>
  <si>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</si>
  <si>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</si>
  <si>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</si>
  <si>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</si>
  <si>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</si>
  <si>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</si>
  <si>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</si>
  <si>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</si>
  <si>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</si>
  <si>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</si>
  <si>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</si>
  <si>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</si>
  <si>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</si>
  <si>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</si>
  <si>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</si>
  <si>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</si>
  <si>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</si>
  <si>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</si>
  <si>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</si>
  <si>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</si>
  <si>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</si>
  <si>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</si>
  <si>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</si>
  <si>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</si>
  <si>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</si>
  <si>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</si>
  <si>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</si>
  <si>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</si>
  <si>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</si>
  <si>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</si>
  <si>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</si>
  <si>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</si>
  <si>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</si>
  <si>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</si>
  <si>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</si>
  <si>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</si>
  <si>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</si>
  <si>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</si>
  <si>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</si>
  <si>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</si>
  <si>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</si>
  <si>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</si>
  <si>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</si>
  <si>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</si>
  <si>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</si>
  <si>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</si>
  <si>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</si>
  <si>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</si>
  <si>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</si>
  <si>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</si>
  <si>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</si>
  <si>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</si>
  <si>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</si>
  <si>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</si>
  <si>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</si>
  <si>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</si>
  <si>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</si>
  <si>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</si>
  <si>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</si>
  <si>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</si>
  <si>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</si>
  <si>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</si>
  <si>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</si>
  <si>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</si>
  <si>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</si>
  <si>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</si>
  <si>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</si>
  <si>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</si>
  <si>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</si>
  <si>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</si>
  <si>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</si>
  <si>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</si>
  <si>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</si>
  <si>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</si>
  <si>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</si>
  <si>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</si>
  <si>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</si>
  <si>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</si>
  <si>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</si>
  <si>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</si>
  <si>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</si>
  <si>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</si>
  <si>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</si>
  <si>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</si>
  <si>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</si>
  <si>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</si>
  <si>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</si>
  <si>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</si>
  <si>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</si>
  <si>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</si>
  <si>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</si>
  <si>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</si>
  <si>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</si>
  <si>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</si>
  <si>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</si>
  <si>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</si>
  <si>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</si>
  <si>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</si>
  <si>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</si>
  <si>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</si>
  <si>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</si>
  <si>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</si>
  <si>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</si>
  <si>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</si>
  <si>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</si>
  <si>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</si>
  <si>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</si>
  <si>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</si>
  <si>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</si>
  <si>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</si>
  <si>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</si>
  <si>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</si>
  <si>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</si>
  <si>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</si>
  <si>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</si>
  <si>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</si>
  <si>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</si>
  <si>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</si>
  <si>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</si>
  <si>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</si>
  <si>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</si>
  <si>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</si>
  <si>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</si>
  <si>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</si>
  <si>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</si>
  <si>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</si>
  <si>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</si>
  <si>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</si>
  <si>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</si>
  <si>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</si>
  <si>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</si>
  <si>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</si>
  <si>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</si>
  <si>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</si>
  <si>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</si>
  <si>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</si>
  <si>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</si>
  <si>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</si>
  <si>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</si>
  <si>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</si>
  <si>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</si>
  <si>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</si>
  <si>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</si>
  <si>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</si>
  <si>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</si>
  <si>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</si>
  <si>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</si>
  <si>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</si>
  <si>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</si>
  <si>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</si>
  <si>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</si>
  <si>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</si>
  <si>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</si>
  <si>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</si>
  <si>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</si>
  <si>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</si>
  <si>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</si>
  <si>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</si>
  <si>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</si>
  <si>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</si>
  <si>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</si>
  <si>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</si>
  <si>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</si>
  <si>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</si>
  <si>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</si>
  <si>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</si>
  <si>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</si>
  <si>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</si>
  <si>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</si>
  <si>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</si>
  <si>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</si>
  <si>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</si>
  <si>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</si>
  <si>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</si>
  <si>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</si>
  <si>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</si>
  <si>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</si>
  <si>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</si>
  <si>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</si>
  <si>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</si>
  <si>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</si>
  <si>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</si>
  <si>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</si>
  <si>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</si>
  <si>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</si>
  <si>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</si>
  <si>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</si>
  <si>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</si>
  <si>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</si>
  <si>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</si>
  <si>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</si>
  <si>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</si>
  <si>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</si>
  <si>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</si>
  <si>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</si>
  <si>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</si>
  <si>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</si>
  <si>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</si>
  <si>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</si>
  <si>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</si>
  <si>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</si>
  <si>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</si>
  <si>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</si>
  <si>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</si>
  <si>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</si>
  <si>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</si>
  <si>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</si>
  <si>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</si>
  <si>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</si>
  <si>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</si>
  <si>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</si>
  <si>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</si>
  <si>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</si>
  <si>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</si>
  <si>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</si>
  <si>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</si>
  <si>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</si>
  <si>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</si>
  <si>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</si>
  <si>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</si>
  <si>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</si>
  <si>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</si>
  <si>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</si>
  <si>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</si>
  <si>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</si>
  <si>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</si>
  <si>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</si>
  <si>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</si>
  <si>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</si>
  <si>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</si>
  <si>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</si>
  <si>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</si>
  <si>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</si>
  <si>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</si>
  <si>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</si>
  <si>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</si>
  <si>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</si>
  <si>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</si>
  <si>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</si>
  <si>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</si>
  <si>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</si>
  <si>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</si>
  <si>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</si>
  <si>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</si>
  <si>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</si>
  <si>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</si>
  <si>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</si>
  <si>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</si>
  <si>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</si>
  <si>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</si>
  <si>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</si>
  <si>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</si>
  <si>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</si>
  <si>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</si>
  <si>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</si>
  <si>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</si>
  <si>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</si>
  <si>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</si>
  <si>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</si>
  <si>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</si>
  <si>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</si>
  <si>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</si>
  <si>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</si>
  <si>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</si>
  <si>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</si>
  <si>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</si>
  <si>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</si>
  <si>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</si>
  <si>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</si>
  <si>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</si>
  <si>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</si>
  <si>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</si>
  <si>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</si>
  <si>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</si>
  <si>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</si>
  <si>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</si>
  <si>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</si>
  <si>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</si>
  <si>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</si>
  <si>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</si>
  <si>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</si>
  <si>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</si>
  <si>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</si>
  <si>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</si>
  <si>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</si>
  <si>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</si>
  <si>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</si>
  <si>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</si>
  <si>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</si>
  <si>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</si>
  <si>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</si>
  <si>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</si>
  <si>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</si>
  <si>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</si>
  <si>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</si>
  <si>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</si>
  <si>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</si>
  <si>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</si>
  <si>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</si>
  <si>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</si>
  <si>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</si>
  <si>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</si>
  <si>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</si>
  <si>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</si>
  <si>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</si>
  <si>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</si>
  <si>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</si>
  <si>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</si>
  <si>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</si>
  <si>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</si>
  <si>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</si>
  <si>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</si>
  <si>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</si>
  <si>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</si>
  <si>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</si>
  <si>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</si>
  <si>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</si>
  <si>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</si>
  <si>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</si>
  <si>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</si>
  <si>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</si>
  <si>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</si>
  <si>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</si>
  <si>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</si>
  <si>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</si>
  <si>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</si>
  <si>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</si>
  <si>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</si>
  <si>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</si>
  <si>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</si>
  <si>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</si>
  <si>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</si>
  <si>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</si>
  <si>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</si>
  <si>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</si>
  <si>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</si>
  <si>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</si>
  <si>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</si>
  <si>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</si>
  <si>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</si>
  <si>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</si>
  <si>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</si>
  <si>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</si>
  <si>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</si>
  <si>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</si>
  <si>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</si>
  <si>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</si>
  <si>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</si>
  <si>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</si>
  <si>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</si>
  <si>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</si>
  <si>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</si>
  <si>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</si>
  <si>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</si>
  <si>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</si>
  <si>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</si>
  <si>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</si>
  <si>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</si>
  <si>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</si>
  <si>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</si>
  <si>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</si>
  <si>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</si>
  <si>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</si>
  <si>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</si>
  <si>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</si>
  <si>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</si>
  <si>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</si>
  <si>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</si>
  <si>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</si>
  <si>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</si>
  <si>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</si>
  <si>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</si>
  <si>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</si>
  <si>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</si>
  <si>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</si>
  <si>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</si>
  <si>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</si>
  <si>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</si>
  <si>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</si>
  <si>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</si>
  <si>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</si>
  <si>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</si>
  <si>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</si>
  <si>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</si>
  <si>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</si>
  <si>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</si>
  <si>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</si>
  <si>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</si>
  <si>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</si>
  <si>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</si>
  <si>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</si>
  <si>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</si>
  <si>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</si>
  <si>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</si>
  <si>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</si>
  <si>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</si>
  <si>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</si>
  <si>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</si>
  <si>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</si>
  <si>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</si>
  <si>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</si>
  <si>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</si>
  <si>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</si>
  <si>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</si>
  <si>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</si>
  <si>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</si>
  <si>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</si>
  <si>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</si>
  <si>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</si>
  <si>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</si>
  <si>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</si>
  <si>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</si>
  <si>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</si>
  <si>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</si>
  <si>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</si>
  <si>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</si>
  <si>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</si>
  <si>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</si>
  <si>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</si>
  <si>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</si>
  <si>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</si>
  <si>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</si>
  <si>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</si>
  <si>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</si>
  <si>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</si>
  <si>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</si>
  <si>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</si>
  <si>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</si>
  <si>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</si>
  <si>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</si>
  <si>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</si>
  <si>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</si>
  <si>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</si>
  <si>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</si>
  <si>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</si>
  <si>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</si>
  <si>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</si>
  <si>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</si>
  <si>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</si>
  <si>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</si>
  <si>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</si>
  <si>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</si>
  <si>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</si>
  <si>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</si>
  <si>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</si>
  <si>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</si>
  <si>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</si>
  <si>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</si>
  <si>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</si>
  <si>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</si>
  <si>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</si>
  <si>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</si>
  <si>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</si>
  <si>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</si>
  <si>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</si>
  <si>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</si>
  <si>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</si>
  <si>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</si>
  <si>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</si>
  <si>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</si>
  <si>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</si>
  <si>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</si>
  <si>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</si>
  <si>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</si>
  <si>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</si>
  <si>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</si>
  <si>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</si>
  <si>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</si>
  <si>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</si>
  <si>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</si>
  <si>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</si>
  <si>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</si>
  <si>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</si>
  <si>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</si>
  <si>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</si>
  <si>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</si>
  <si>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</si>
  <si>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</si>
  <si>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</si>
  <si>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</si>
  <si>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</si>
  <si>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</si>
  <si>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</si>
  <si>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</si>
  <si>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</si>
  <si>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</si>
  <si>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</si>
  <si>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</si>
  <si>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</si>
  <si>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</si>
  <si>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</si>
  <si>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</si>
  <si>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</si>
  <si>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</si>
  <si>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</si>
  <si>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</si>
  <si>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</si>
  <si>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</si>
  <si>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</si>
  <si>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</si>
  <si>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</si>
  <si>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</si>
  <si>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</si>
  <si>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</si>
  <si>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</si>
  <si>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</si>
  <si>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</si>
  <si>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</si>
  <si>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</si>
  <si>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</si>
  <si>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</si>
  <si>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</si>
  <si>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</si>
  <si>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</si>
  <si>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</si>
  <si>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</si>
  <si>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</si>
  <si>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</si>
  <si>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</si>
  <si>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</si>
  <si>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</si>
  <si>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</si>
  <si>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</si>
  <si>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</si>
  <si>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</si>
  <si>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</si>
  <si>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</si>
  <si>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</si>
  <si>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</si>
  <si>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</si>
  <si>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</si>
  <si>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</si>
  <si>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</si>
  <si>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</si>
  <si>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</si>
  <si>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</si>
  <si>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</si>
  <si>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</si>
  <si>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</si>
  <si>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</si>
  <si>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</si>
  <si>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</si>
  <si>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</si>
  <si>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</si>
  <si>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</si>
  <si>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</si>
  <si>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</si>
  <si>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</si>
  <si>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</si>
  <si>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</si>
  <si>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</si>
  <si>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</si>
  <si>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</si>
  <si>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</si>
  <si>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</si>
  <si>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</si>
  <si>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</si>
  <si>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</si>
  <si>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</si>
  <si>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</si>
  <si>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</si>
  <si>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</si>
  <si>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</si>
  <si>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</si>
  <si>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</si>
  <si>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</si>
  <si>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</si>
  <si>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</si>
  <si>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</si>
  <si>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</si>
  <si>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</si>
  <si>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</si>
  <si>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</si>
  <si>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</si>
  <si>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</si>
  <si>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</si>
  <si>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</si>
  <si>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</si>
  <si>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</si>
  <si>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</si>
  <si>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</si>
  <si>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</si>
  <si>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</si>
  <si>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</si>
  <si>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</si>
  <si>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</si>
  <si>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</si>
  <si>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</si>
  <si>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</si>
  <si>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</si>
  <si>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</si>
  <si>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</si>
  <si>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</si>
  <si>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</si>
  <si>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</si>
  <si>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</si>
  <si>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</si>
  <si>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</si>
  <si>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</si>
  <si>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</si>
  <si>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</si>
  <si>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</si>
  <si>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</si>
  <si>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</si>
  <si>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</si>
  <si>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</si>
  <si>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</si>
  <si>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</si>
  <si>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</si>
  <si>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</si>
  <si>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</si>
  <si>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</si>
  <si>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</si>
  <si>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</si>
  <si>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</si>
  <si>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</si>
  <si>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</si>
  <si>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</si>
  <si>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</si>
  <si>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</si>
  <si>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</si>
  <si>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</si>
  <si>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</si>
  <si>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</si>
  <si>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</si>
  <si>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</si>
  <si>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</si>
  <si>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</si>
  <si>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</si>
  <si>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</si>
  <si>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</si>
  <si>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</si>
  <si>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</si>
  <si>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</si>
  <si>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</si>
  <si>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</si>
  <si>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</si>
  <si>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</si>
  <si>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</si>
  <si>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</si>
  <si>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</si>
  <si>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</si>
  <si>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</si>
  <si>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</si>
  <si>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</si>
  <si>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</si>
  <si>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</si>
  <si>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</si>
  <si>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</si>
  <si>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</si>
  <si>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</si>
  <si>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</si>
  <si>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</si>
  <si>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</si>
  <si>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</si>
  <si>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</si>
  <si>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</si>
  <si>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</si>
  <si>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</si>
  <si>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</si>
  <si>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</si>
  <si>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</si>
  <si>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</si>
  <si>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</si>
  <si>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</si>
  <si>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</si>
  <si>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</si>
  <si>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</si>
  <si>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</si>
  <si>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</si>
  <si>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</si>
  <si>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</si>
  <si>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</si>
  <si>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</si>
  <si>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</si>
  <si>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</si>
  <si>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</si>
  <si>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</si>
  <si>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</si>
  <si>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</si>
  <si>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</si>
  <si>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</si>
  <si>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</si>
  <si>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</si>
  <si>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</si>
  <si>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</si>
  <si>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</si>
  <si>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</si>
  <si>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</si>
  <si>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</si>
  <si>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</si>
  <si>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</si>
  <si>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</si>
  <si>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</si>
  <si>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</si>
  <si>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</si>
  <si>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</si>
  <si>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</si>
  <si>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</si>
  <si>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</si>
  <si>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</si>
  <si>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</si>
  <si>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</si>
  <si>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</si>
  <si>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</si>
  <si>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</si>
  <si>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</si>
  <si>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</si>
  <si>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</si>
  <si>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</si>
  <si>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</si>
  <si>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</si>
  <si>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</si>
  <si>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</si>
  <si>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</si>
  <si>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</si>
  <si>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</si>
  <si>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</si>
  <si>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</si>
  <si>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</si>
  <si>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</si>
  <si>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</si>
  <si>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</si>
  <si>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</si>
  <si>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</si>
  <si>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</si>
  <si>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</si>
  <si>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</si>
  <si>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</si>
  <si>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</si>
  <si>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</si>
  <si>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</si>
  <si>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</si>
  <si>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</si>
  <si>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</si>
  <si>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</si>
  <si>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</si>
  <si>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</si>
  <si>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</si>
  <si>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</si>
  <si>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</si>
  <si>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</si>
  <si>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</si>
  <si>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</si>
  <si>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</si>
  <si>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</si>
  <si>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</si>
  <si>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</si>
  <si>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</si>
  <si>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</si>
  <si>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</si>
  <si>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</si>
  <si>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</si>
  <si>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</si>
  <si>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</si>
  <si>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</si>
  <si>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</si>
  <si>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</si>
  <si>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</si>
  <si>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</si>
  <si>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</si>
  <si>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</si>
  <si>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</si>
  <si>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</si>
  <si>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</si>
  <si>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</si>
  <si>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</si>
  <si>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</si>
  <si>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</si>
  <si>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</si>
  <si>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</si>
  <si>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</si>
  <si>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</si>
  <si>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</si>
  <si>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</si>
  <si>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</si>
  <si>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</si>
  <si>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</si>
  <si>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</si>
  <si>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</si>
  <si>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</si>
  <si>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</si>
  <si>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</si>
  <si>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</si>
  <si>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</si>
  <si>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</si>
  <si>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</si>
  <si>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</si>
  <si>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</si>
  <si>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</si>
  <si>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</si>
  <si>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</si>
  <si>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</si>
  <si>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</si>
  <si>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</si>
  <si>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</si>
  <si>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</si>
  <si>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</si>
  <si>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</si>
  <si>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</si>
  <si>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</si>
  <si>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</si>
  <si>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</si>
  <si>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</si>
  <si>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</si>
  <si>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</si>
  <si>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</si>
  <si>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</si>
  <si>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</si>
  <si>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</si>
  <si>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</si>
  <si>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</si>
  <si>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</si>
  <si>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</si>
  <si>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</si>
  <si>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</si>
  <si>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</si>
  <si>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</si>
  <si>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</si>
  <si>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</si>
  <si>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</si>
  <si>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</si>
  <si>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</si>
  <si>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</si>
  <si>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</si>
  <si>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</si>
  <si>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</si>
  <si>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</si>
  <si>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</si>
  <si>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</si>
  <si>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</si>
  <si>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</si>
  <si>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</si>
  <si>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</si>
  <si>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</si>
  <si>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</si>
  <si>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</si>
  <si>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</si>
  <si>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</si>
  <si>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</si>
  <si>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</si>
  <si>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</si>
  <si>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</si>
  <si>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</si>
  <si>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</si>
  <si>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</si>
  <si>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</si>
  <si>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</si>
  <si>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</si>
  <si>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</si>
  <si>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</si>
  <si>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</si>
  <si>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</si>
  <si>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</si>
  <si>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</si>
  <si>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</si>
  <si>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</si>
  <si>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</si>
  <si>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</si>
  <si>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</si>
  <si>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</si>
  <si>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</si>
  <si>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</si>
  <si>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</si>
  <si>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</si>
  <si>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</si>
  <si>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</si>
  <si>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</si>
  <si>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</si>
  <si>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</si>
  <si>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</si>
  <si>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</si>
  <si>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</si>
  <si>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</si>
  <si>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</si>
  <si>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</si>
  <si>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</si>
  <si>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</si>
  <si>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</si>
  <si>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</si>
  <si>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</si>
  <si>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</si>
  <si>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</si>
  <si>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</si>
  <si>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</si>
  <si>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</si>
  <si>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</si>
  <si>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</si>
  <si>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</si>
  <si>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</si>
  <si>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</si>
  <si>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</si>
  <si>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</si>
  <si>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</si>
  <si>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</si>
  <si>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</si>
  <si>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</si>
  <si>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</si>
  <si>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</si>
  <si>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</si>
  <si>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</si>
  <si>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</si>
  <si>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</si>
  <si>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</si>
  <si>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</si>
  <si>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</si>
  <si>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</si>
  <si>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</si>
  <si>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</si>
  <si>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</si>
  <si>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</si>
  <si>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</si>
  <si>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</si>
  <si>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</si>
  <si>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</si>
  <si>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</si>
  <si>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</si>
  <si>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</si>
  <si>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</si>
  <si>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</si>
  <si>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</si>
  <si>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</si>
  <si>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</si>
  <si>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</si>
  <si>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</si>
  <si>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</si>
  <si>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</si>
  <si>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</si>
  <si>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</si>
  <si>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</si>
  <si>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</si>
  <si>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</si>
  <si>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</si>
  <si>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</si>
  <si>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</si>
  <si>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</si>
  <si>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</si>
  <si>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</si>
  <si>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</si>
  <si>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</si>
  <si>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</si>
  <si>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</si>
  <si>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</si>
  <si>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</si>
  <si>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</si>
  <si>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</si>
  <si>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</si>
  <si>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</si>
  <si>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</si>
  <si>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</si>
  <si>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</si>
  <si>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</si>
  <si>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</si>
  <si>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</si>
  <si>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</si>
  <si>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</si>
  <si>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</si>
  <si>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</si>
  <si>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</si>
  <si>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</si>
  <si>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</si>
  <si>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</si>
  <si>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</si>
  <si>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</si>
  <si>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</si>
  <si>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</si>
  <si>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</si>
  <si>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</si>
  <si>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</si>
  <si>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</si>
  <si>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</si>
  <si>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</si>
  <si>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</si>
  <si>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</si>
  <si>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</si>
  <si>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</si>
  <si>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</si>
  <si>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</si>
  <si>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</si>
  <si>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</si>
  <si>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</si>
  <si>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</si>
  <si>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</si>
  <si>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</si>
  <si>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</si>
  <si>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</si>
  <si>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</si>
  <si>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</si>
  <si>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</si>
  <si>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</si>
  <si>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</si>
  <si>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</si>
  <si>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</si>
  <si>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</si>
  <si>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</si>
  <si>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</si>
  <si>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</si>
  <si>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</si>
  <si>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</si>
  <si>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</si>
  <si>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</si>
  <si>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</si>
  <si>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</si>
  <si>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</si>
  <si>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</si>
  <si>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</si>
  <si>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</si>
  <si>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</si>
  <si>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</si>
  <si>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</si>
  <si>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</si>
  <si>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</si>
  <si>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</si>
  <si>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</si>
  <si>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</si>
  <si>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</si>
  <si>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</si>
  <si>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</si>
  <si>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</si>
  <si>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</si>
  <si>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</si>
  <si>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</si>
  <si>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</si>
  <si>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</si>
  <si>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</si>
  <si>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</si>
  <si>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</si>
  <si>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</si>
  <si>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</si>
  <si>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</si>
  <si>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</si>
  <si>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</si>
  <si>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</si>
  <si>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</si>
  <si>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</si>
  <si>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</si>
  <si>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</si>
  <si>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</si>
  <si>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</si>
  <si>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</si>
  <si>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</si>
  <si>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</si>
  <si>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</si>
  <si>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</si>
  <si>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</si>
  <si>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</si>
  <si>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</si>
  <si>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</si>
  <si>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</si>
  <si>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</si>
  <si>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</si>
  <si>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</si>
  <si>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</si>
  <si>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</si>
  <si>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</si>
  <si>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</si>
  <si>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</si>
  <si>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</si>
  <si>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</si>
  <si>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</si>
  <si>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</si>
  <si>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</si>
  <si>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</si>
  <si>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</si>
  <si>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</si>
  <si>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</si>
  <si>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</si>
  <si>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</si>
  <si>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</si>
  <si>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</si>
  <si>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</si>
  <si>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</si>
  <si>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</si>
  <si>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</si>
  <si>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</si>
  <si>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</si>
  <si>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</si>
  <si>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</si>
  <si>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</si>
  <si>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</si>
  <si>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</si>
  <si>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</si>
  <si>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</si>
  <si>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</si>
  <si>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</si>
  <si>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</si>
  <si>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</si>
  <si>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</si>
  <si>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</si>
  <si>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</si>
  <si>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</si>
  <si>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</si>
  <si>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</si>
  <si>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</si>
  <si>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</si>
  <si>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</si>
  <si>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</si>
  <si>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</si>
  <si>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</si>
  <si>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</si>
  <si>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</si>
  <si>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</si>
  <si>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</si>
  <si>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</si>
  <si>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</si>
  <si>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</si>
  <si>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</si>
  <si>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</si>
  <si>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</si>
  <si>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</si>
  <si>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</si>
  <si>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</si>
  <si>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</si>
  <si>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</si>
  <si>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</si>
  <si>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</si>
  <si>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</si>
  <si>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</si>
  <si>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</si>
  <si>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</si>
  <si>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</si>
  <si>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</si>
  <si>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</si>
  <si>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</si>
  <si>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</si>
  <si>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</si>
  <si>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</si>
  <si>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</si>
  <si>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</si>
  <si>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</si>
  <si>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</si>
  <si>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</si>
  <si>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</si>
  <si>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</si>
  <si>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</si>
  <si>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</si>
  <si>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</si>
  <si>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</si>
  <si>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</si>
  <si>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</si>
  <si>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</si>
  <si>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</si>
  <si>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</si>
  <si>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</si>
  <si>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</si>
  <si>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</si>
  <si>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</si>
  <si>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</si>
  <si>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</si>
  <si>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</si>
  <si>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</si>
  <si>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</si>
  <si>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</si>
  <si>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</si>
  <si>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</si>
  <si>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</si>
  <si>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</si>
  <si>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</si>
  <si>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</si>
  <si>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</si>
  <si>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</si>
  <si>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</si>
  <si>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</si>
  <si>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</si>
  <si>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</si>
  <si>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</si>
  <si>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</si>
  <si>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</si>
  <si>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</si>
  <si>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</si>
  <si>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</si>
  <si>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</si>
  <si>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</si>
  <si>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</si>
  <si>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</si>
  <si>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</si>
  <si>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</si>
  <si>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</si>
  <si>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</si>
  <si>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</si>
  <si>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</si>
  <si>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</si>
  <si>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</si>
  <si>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</si>
  <si>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</si>
  <si>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</si>
  <si>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</si>
  <si>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</si>
  <si>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</si>
  <si>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</si>
  <si>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</si>
  <si>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</si>
  <si>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</si>
  <si>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</si>
  <si>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</si>
  <si>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</si>
  <si>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</si>
  <si>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</si>
  <si>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</si>
  <si>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</si>
  <si>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</si>
  <si>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</si>
  <si>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</si>
  <si>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</si>
  <si>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</si>
  <si>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</si>
  <si>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</si>
  <si>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</si>
  <si>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</si>
  <si>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</si>
  <si>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</si>
  <si>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</si>
  <si>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</si>
  <si>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</si>
  <si>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</si>
  <si>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</si>
  <si>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</si>
  <si>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</si>
  <si>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</si>
  <si>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</si>
  <si>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</si>
  <si>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</si>
  <si>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</si>
  <si>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</si>
  <si>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</si>
  <si>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</si>
  <si>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</si>
  <si>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</si>
  <si>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</si>
  <si>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</si>
  <si>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</si>
  <si>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</si>
  <si>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</si>
  <si>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</si>
  <si>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</si>
  <si>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</si>
  <si>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</si>
  <si>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</si>
  <si>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</si>
  <si>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</si>
  <si>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</si>
  <si>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</si>
  <si>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</si>
  <si>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</si>
  <si>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</si>
  <si>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</si>
  <si>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</si>
  <si>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</si>
  <si>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</si>
  <si>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</si>
  <si>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</si>
  <si>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</si>
  <si>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</si>
  <si>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</si>
  <si>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</si>
  <si>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</si>
  <si>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</si>
  <si>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</si>
  <si>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</si>
  <si>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</si>
  <si>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</si>
  <si>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</si>
  <si>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</si>
  <si>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</si>
  <si>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</si>
  <si>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</si>
  <si>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</si>
  <si>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</si>
  <si>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</si>
  <si>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</si>
  <si>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</si>
  <si>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</si>
  <si>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</si>
  <si>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</si>
  <si>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</si>
  <si>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</si>
  <si>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</si>
  <si>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</si>
  <si>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</si>
  <si>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</si>
  <si>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</si>
  <si>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</si>
  <si>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</si>
  <si>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</si>
  <si>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</si>
  <si>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</si>
  <si>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</si>
  <si>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</si>
  <si>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</si>
  <si>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</si>
  <si>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</si>
  <si>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</si>
  <si>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</si>
  <si>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</si>
  <si>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</si>
  <si>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</si>
  <si>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</si>
  <si>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</si>
  <si>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</si>
  <si>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</si>
  <si>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</si>
  <si>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</si>
  <si>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</si>
  <si>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</si>
  <si>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</si>
  <si>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</si>
  <si>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</si>
  <si>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</si>
  <si>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</si>
  <si>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</si>
  <si>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</si>
  <si>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</si>
  <si>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</si>
  <si>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</si>
  <si>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</si>
  <si>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</si>
  <si>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</si>
  <si>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</si>
  <si>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</si>
  <si>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</si>
  <si>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</si>
  <si>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</si>
  <si>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</si>
  <si>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</si>
  <si>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</si>
  <si>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</si>
  <si>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</si>
  <si>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</si>
  <si>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</si>
  <si>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</si>
  <si>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</si>
  <si>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</si>
  <si>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</si>
  <si>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</si>
  <si>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</si>
  <si>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</si>
  <si>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</si>
  <si>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</si>
  <si>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</si>
  <si>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</si>
  <si>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</si>
  <si>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</si>
  <si>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</si>
  <si>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</si>
  <si>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</si>
  <si>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</si>
  <si>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</si>
  <si>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</si>
  <si>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</si>
  <si>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</si>
  <si>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</si>
  <si>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</si>
  <si>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</si>
  <si>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</si>
  <si>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</si>
  <si>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</si>
  <si>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</si>
  <si>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</si>
  <si>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</si>
  <si>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</si>
  <si>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</si>
  <si>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</si>
  <si>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</si>
  <si>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</si>
  <si>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</si>
  <si>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</si>
  <si>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</si>
  <si>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</si>
  <si>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</si>
  <si>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</si>
  <si>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</si>
  <si>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</si>
  <si>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</si>
  <si>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</si>
  <si>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</si>
  <si>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</si>
  <si>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</si>
  <si>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</si>
  <si>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</si>
  <si>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</si>
  <si>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</si>
  <si>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</si>
  <si>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</si>
  <si>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</si>
  <si>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</si>
  <si>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</si>
  <si>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</si>
  <si>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</si>
  <si>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</si>
  <si>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</si>
  <si>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</si>
  <si>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</si>
  <si>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</si>
  <si>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</si>
  <si>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</si>
  <si>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</si>
  <si>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</si>
  <si>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</si>
  <si>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</si>
  <si>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</si>
  <si>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</si>
  <si>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</si>
  <si>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</si>
  <si>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</si>
  <si>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</si>
  <si>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</si>
  <si>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</si>
  <si>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</si>
  <si>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</si>
  <si>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</si>
  <si>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</si>
  <si>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</si>
  <si>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</si>
  <si>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</si>
  <si>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</si>
  <si>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</si>
  <si>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</si>
  <si>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</si>
  <si>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</si>
  <si>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</si>
  <si>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</si>
  <si>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</si>
  <si>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</si>
  <si>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</si>
  <si>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</si>
  <si>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</si>
  <si>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</si>
  <si>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</si>
  <si>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</si>
  <si>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</si>
  <si>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</si>
  <si>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</si>
  <si>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</si>
  <si>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</si>
  <si>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</si>
  <si>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</si>
  <si>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</si>
  <si>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</si>
  <si>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</si>
  <si>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</si>
  <si>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</si>
  <si>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</si>
  <si>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</si>
  <si>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</si>
  <si>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</si>
  <si>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</si>
  <si>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</si>
  <si>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</si>
  <si>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</si>
  <si>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</si>
  <si>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</si>
  <si>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</si>
  <si>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</si>
  <si>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</si>
  <si>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</si>
  <si>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</si>
  <si>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</si>
  <si>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</si>
  <si>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</si>
  <si>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</si>
  <si>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</si>
  <si>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</si>
  <si>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</si>
  <si>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</si>
  <si>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</si>
  <si>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</si>
  <si>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</si>
  <si>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</si>
  <si>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</si>
  <si>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</si>
  <si>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</si>
  <si>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</si>
  <si>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</si>
  <si>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</si>
  <si>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</si>
  <si>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</si>
  <si>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</si>
  <si>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</si>
  <si>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</si>
  <si>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</si>
  <si>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</si>
  <si>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</si>
  <si>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</si>
  <si>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</si>
  <si>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</si>
  <si>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</si>
  <si>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</si>
  <si>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</si>
  <si>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</si>
  <si>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</si>
  <si>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</si>
  <si>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</si>
  <si>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</si>
  <si>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</si>
  <si>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</si>
  <si>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</si>
  <si>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</si>
  <si>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</si>
  <si>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</si>
  <si>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</si>
  <si>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</si>
  <si>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</si>
  <si>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</si>
  <si>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</si>
  <si>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</si>
  <si>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</si>
  <si>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</si>
  <si>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</si>
  <si>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</si>
  <si>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</si>
  <si>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</si>
  <si>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</si>
  <si>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</si>
  <si>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</si>
  <si>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</si>
  <si>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</si>
  <si>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</si>
  <si>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</si>
  <si>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</si>
  <si>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</si>
  <si>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</si>
  <si>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</si>
  <si>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</si>
  <si>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</si>
  <si>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</si>
  <si>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</si>
  <si>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</si>
  <si>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</si>
  <si>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</si>
  <si>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</si>
  <si>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</si>
  <si>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</si>
  <si>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</si>
  <si>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</si>
  <si>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</si>
  <si>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</si>
  <si>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</si>
  <si>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</si>
  <si>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</si>
  <si>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</si>
  <si>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</si>
  <si>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</si>
  <si>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</si>
  <si>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</si>
  <si>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</si>
  <si>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</si>
  <si>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</si>
  <si>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</si>
  <si>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</si>
  <si>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</si>
  <si>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</si>
  <si>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</si>
  <si>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</si>
  <si>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</si>
  <si>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</si>
  <si>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</si>
  <si>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</si>
  <si>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</si>
  <si>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</si>
  <si>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</si>
  <si>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</si>
  <si>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</si>
  <si>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</si>
  <si>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</si>
  <si>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</si>
  <si>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</si>
  <si>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</si>
  <si>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</si>
  <si>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</si>
  <si>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</si>
  <si>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</si>
  <si>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</si>
  <si>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</si>
  <si>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</si>
  <si>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</si>
  <si>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</si>
  <si>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</si>
  <si>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</si>
  <si>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</si>
  <si>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</si>
  <si>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</si>
  <si>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</si>
  <si>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</si>
  <si>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</si>
  <si>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</si>
  <si>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</si>
  <si>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</si>
  <si>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</si>
  <si>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</si>
  <si>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</si>
  <si>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</si>
  <si>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</si>
  <si>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</si>
  <si>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</si>
  <si>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</si>
  <si>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</si>
  <si>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</si>
  <si>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</si>
  <si>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</si>
  <si>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</si>
  <si>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</si>
  <si>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</si>
  <si>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</si>
  <si>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</si>
  <si>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</si>
  <si>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</si>
  <si>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</si>
  <si>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</si>
  <si>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</si>
  <si>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</si>
  <si>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</si>
  <si>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</si>
  <si>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</si>
  <si>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</si>
  <si>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</si>
  <si>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</si>
  <si>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</si>
  <si>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</si>
  <si>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</si>
  <si>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</si>
  <si>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</si>
  <si>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</si>
  <si>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</si>
  <si>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</si>
  <si>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</si>
  <si>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</si>
  <si>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</si>
  <si>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</si>
  <si>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</si>
  <si>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</si>
  <si>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</si>
  <si>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</si>
  <si>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</si>
  <si>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</si>
  <si>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</si>
  <si>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</si>
  <si>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</si>
  <si>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</si>
  <si>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</si>
  <si>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</si>
  <si>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</si>
  <si>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</si>
  <si>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</si>
  <si>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</si>
  <si>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</si>
  <si>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</si>
  <si>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</si>
  <si>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</si>
  <si>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</si>
  <si>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</si>
  <si>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</si>
  <si>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</si>
  <si>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</si>
  <si>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</si>
  <si>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</si>
  <si>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</si>
  <si>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</si>
  <si>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</si>
  <si>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</si>
  <si>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</si>
  <si>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</si>
  <si>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</si>
  <si>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</si>
  <si>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</si>
  <si>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</si>
  <si>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</si>
  <si>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</si>
  <si>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</si>
  <si>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</si>
  <si>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</si>
  <si>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</si>
  <si>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</si>
  <si>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</si>
  <si>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</si>
  <si>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</si>
  <si>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</si>
  <si>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</si>
  <si>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</si>
  <si>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</si>
  <si>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</si>
  <si>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</si>
  <si>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</si>
  <si>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</si>
  <si>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</si>
  <si>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</si>
  <si>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</si>
  <si>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</si>
  <si>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</si>
  <si>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</si>
  <si>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</si>
  <si>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</si>
  <si>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</si>
  <si>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</si>
  <si>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</si>
  <si>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</si>
  <si>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</si>
  <si>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</si>
  <si>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</si>
  <si>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</si>
  <si>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</si>
  <si>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</si>
  <si>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</si>
  <si>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</si>
  <si>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</si>
  <si>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</si>
  <si>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</si>
  <si>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</si>
  <si>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</si>
  <si>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</si>
  <si>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</si>
  <si>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</si>
  <si>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</si>
  <si>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</si>
  <si>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</si>
  <si>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</si>
  <si>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</si>
  <si>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</si>
  <si>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</si>
  <si>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</si>
  <si>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</si>
  <si>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</si>
  <si>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</si>
  <si>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</si>
  <si>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</si>
  <si>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</si>
  <si>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</si>
  <si>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</si>
  <si>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</si>
  <si>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</si>
  <si>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</si>
  <si>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</si>
  <si>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</si>
  <si>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</si>
  <si>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</si>
  <si>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</si>
  <si>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</si>
  <si>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</si>
  <si>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</si>
  <si>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</si>
  <si>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</si>
  <si>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</si>
  <si>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</si>
  <si>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</si>
  <si>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</si>
  <si>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</si>
  <si>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</si>
  <si>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</si>
  <si>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</si>
  <si>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</si>
  <si>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</si>
  <si>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</si>
  <si>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</si>
  <si>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</si>
  <si>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</si>
  <si>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</si>
  <si>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</si>
  <si>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</si>
  <si>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</si>
  <si>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</si>
  <si>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</si>
  <si>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</si>
  <si>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</si>
  <si>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</si>
  <si>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</si>
  <si>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</si>
  <si>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</si>
  <si>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</si>
  <si>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</si>
  <si>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</si>
  <si>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</si>
  <si>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</si>
  <si>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</si>
  <si>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</si>
  <si>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</si>
  <si>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</si>
  <si>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</si>
  <si>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</si>
  <si>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</si>
  <si>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</si>
  <si>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</si>
  <si>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</si>
  <si>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</si>
  <si>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</si>
  <si>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</si>
  <si>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</si>
  <si>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</si>
  <si>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</si>
  <si>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</si>
  <si>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</si>
  <si>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</si>
  <si>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</si>
  <si>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</si>
  <si>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</si>
  <si>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</si>
  <si>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</si>
  <si>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</si>
  <si>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</si>
  <si>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</si>
  <si>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</si>
  <si>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</si>
  <si>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</si>
  <si>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</si>
  <si>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</si>
  <si>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</si>
  <si>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</si>
  <si>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</si>
  <si>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</si>
  <si>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</si>
  <si>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</si>
  <si>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</si>
  <si>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</si>
  <si>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</si>
  <si>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</si>
  <si>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</si>
  <si>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</si>
  <si>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</si>
  <si>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</si>
  <si>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</si>
  <si>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</si>
  <si>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</si>
  <si>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</si>
  <si>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</si>
  <si>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</si>
  <si>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</si>
  <si>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</si>
  <si>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</si>
  <si>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</si>
  <si>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</si>
  <si>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</si>
  <si>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</si>
  <si>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</si>
  <si>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</si>
  <si>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</si>
  <si>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</si>
  <si>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</si>
  <si>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</si>
  <si>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</si>
  <si>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</si>
  <si>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</si>
  <si>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</si>
  <si>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</si>
  <si>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</si>
  <si>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</si>
  <si>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</si>
  <si>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</si>
  <si>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</si>
  <si>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</si>
  <si>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</si>
  <si>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</si>
  <si>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</si>
  <si>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</si>
  <si>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</si>
  <si>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</si>
  <si>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</si>
  <si>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</si>
  <si>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</si>
  <si>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</si>
  <si>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</si>
  <si>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</si>
  <si>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</si>
  <si>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</si>
  <si>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</si>
  <si>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</si>
  <si>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</si>
  <si>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</si>
  <si>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</si>
  <si>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</si>
  <si>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</si>
  <si>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</si>
  <si>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</si>
  <si>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</si>
  <si>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</si>
  <si>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</si>
  <si>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</si>
  <si>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</si>
  <si>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</si>
  <si>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</si>
  <si>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</si>
  <si>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</si>
  <si>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</si>
  <si>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</si>
  <si>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</si>
  <si>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</si>
  <si>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</si>
  <si>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</si>
  <si>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</si>
  <si>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</si>
  <si>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</si>
  <si>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</si>
  <si>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</si>
  <si>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</si>
  <si>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</si>
  <si>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</si>
  <si>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</si>
  <si>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</si>
  <si>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</si>
  <si>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</si>
  <si>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</si>
  <si>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</si>
  <si>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</si>
  <si>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</si>
  <si>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</si>
  <si>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</si>
  <si>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</si>
  <si>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</si>
  <si>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</si>
  <si>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</si>
  <si>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</si>
  <si>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</si>
  <si>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</si>
  <si>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</si>
  <si>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</si>
  <si>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</si>
  <si>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</si>
  <si>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</si>
  <si>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</si>
  <si>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</si>
  <si>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</si>
  <si>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</si>
  <si>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</si>
  <si>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</si>
  <si>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</si>
  <si>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</si>
  <si>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</si>
  <si>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</si>
  <si>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</si>
  <si>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</si>
  <si>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</si>
  <si>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</si>
  <si>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</si>
  <si>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</si>
  <si>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</si>
  <si>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</si>
  <si>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</si>
  <si>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</si>
  <si>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</si>
  <si>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</si>
  <si>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</si>
  <si>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</si>
  <si>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</si>
  <si>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</si>
  <si>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</si>
  <si>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</si>
  <si>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</si>
  <si>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</si>
  <si>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</si>
  <si>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</si>
  <si>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</si>
  <si>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</si>
  <si>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</si>
  <si>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</si>
  <si>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</si>
  <si>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</si>
  <si>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</si>
  <si>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</si>
  <si>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</si>
  <si>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</si>
  <si>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</si>
  <si>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</si>
  <si>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</si>
  <si>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</si>
  <si>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</si>
  <si>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</si>
  <si>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</si>
  <si>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</si>
  <si>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</si>
  <si>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</si>
  <si>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</si>
  <si>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</si>
  <si>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</si>
  <si>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</si>
  <si>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</si>
  <si>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</si>
  <si>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</si>
  <si>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</si>
  <si>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</si>
  <si>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</si>
  <si>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</si>
  <si>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</si>
  <si>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</si>
  <si>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</si>
  <si>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</si>
  <si>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</si>
  <si>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</si>
  <si>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</si>
  <si>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</si>
  <si>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</si>
  <si>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</si>
  <si>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</si>
  <si>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</si>
  <si>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</si>
  <si>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</si>
  <si>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</si>
  <si>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</si>
  <si>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</si>
  <si>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</si>
  <si>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</si>
  <si>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</si>
  <si>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</si>
  <si>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</si>
  <si>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</si>
  <si>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</si>
  <si>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</si>
  <si>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</si>
  <si>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</si>
  <si>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</si>
  <si>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</si>
  <si>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</si>
  <si>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</si>
  <si>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</si>
  <si>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</si>
  <si>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</si>
  <si>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</si>
  <si>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</si>
  <si>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</si>
  <si>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</si>
  <si>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</si>
  <si>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</si>
  <si>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</si>
  <si>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</si>
  <si>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</si>
  <si>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</si>
  <si>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</si>
  <si>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</si>
  <si>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</si>
  <si>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</si>
  <si>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</si>
  <si>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</si>
  <si>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</si>
  <si>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</si>
  <si>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</si>
  <si>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</si>
  <si>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</si>
  <si>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</si>
  <si>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</si>
  <si>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</si>
  <si>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</si>
  <si>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</si>
  <si>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</si>
  <si>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</si>
  <si>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</si>
  <si>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</si>
  <si>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</si>
  <si>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</si>
  <si>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</si>
  <si>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</si>
  <si>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</si>
  <si>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</si>
  <si>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</si>
  <si>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</si>
  <si>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</si>
  <si>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</si>
  <si>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</si>
  <si>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</si>
  <si>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</si>
  <si>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</si>
  <si>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</si>
  <si>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</si>
  <si>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</si>
  <si>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</si>
  <si>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</si>
  <si>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</si>
  <si>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</si>
  <si>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</si>
  <si>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</si>
  <si>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</si>
  <si>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</si>
  <si>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</si>
  <si>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</si>
  <si>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</si>
  <si>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</si>
  <si>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</si>
  <si>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</si>
  <si>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</si>
  <si>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</si>
  <si>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</si>
  <si>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</si>
  <si>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</si>
  <si>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</si>
  <si>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</si>
  <si>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</si>
  <si>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</si>
  <si>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</si>
  <si>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</si>
  <si>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</si>
  <si>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</si>
  <si>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</si>
  <si>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</si>
  <si>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</si>
  <si>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</si>
  <si>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</si>
  <si>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</si>
  <si>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</si>
  <si>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</si>
  <si>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</si>
  <si>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</si>
  <si>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</si>
  <si>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</si>
  <si>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</si>
  <si>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</si>
  <si>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</si>
  <si>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</si>
  <si>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</si>
  <si>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</si>
  <si>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</si>
  <si>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</si>
  <si>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</si>
  <si>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</si>
  <si>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</si>
  <si>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</si>
  <si>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</si>
  <si>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</si>
  <si>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</si>
  <si>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</si>
  <si>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</si>
  <si>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</si>
  <si>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</si>
  <si>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</si>
  <si>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</si>
  <si>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</si>
  <si>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</si>
  <si>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</si>
  <si>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</si>
  <si>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</si>
  <si>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</si>
  <si>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</si>
  <si>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</si>
  <si>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</si>
  <si>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</si>
  <si>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</si>
  <si>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</si>
  <si>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</si>
  <si>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</si>
  <si>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</si>
  <si>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</si>
  <si>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</si>
  <si>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</si>
  <si>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</si>
  <si>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</si>
  <si>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</si>
  <si>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</si>
  <si>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</si>
  <si>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</si>
  <si>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</si>
  <si>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</si>
  <si>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</si>
  <si>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</si>
  <si>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</si>
  <si>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</si>
  <si>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</si>
  <si>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</si>
  <si>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</si>
  <si>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</si>
  <si>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</si>
  <si>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</si>
  <si>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</si>
  <si>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</si>
  <si>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</si>
  <si>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</si>
  <si>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</si>
  <si>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</si>
  <si>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</si>
  <si>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</si>
  <si>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</si>
  <si>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</si>
  <si>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</si>
  <si>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</si>
  <si>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</si>
  <si>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</si>
  <si>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</si>
  <si>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</si>
  <si>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</si>
  <si>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</si>
  <si>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</si>
  <si>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</si>
  <si>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</si>
  <si>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</si>
  <si>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</si>
  <si>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</si>
  <si>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</si>
  <si>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</si>
  <si>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</si>
  <si>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</si>
  <si>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</si>
  <si>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</si>
  <si>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</si>
  <si>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</si>
  <si>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</si>
  <si>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</si>
  <si>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</si>
  <si>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</si>
  <si>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</si>
  <si>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</si>
  <si>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</si>
  <si>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</si>
  <si>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</si>
  <si>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</si>
  <si>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</si>
  <si>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</si>
  <si>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</si>
  <si>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</si>
  <si>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</si>
  <si>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</si>
  <si>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</si>
  <si>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</si>
  <si>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</si>
  <si>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</si>
  <si>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</si>
  <si>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</si>
  <si>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</si>
  <si>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</si>
  <si>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</si>
  <si>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</si>
  <si>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</si>
  <si>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</si>
  <si>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</si>
  <si>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</si>
  <si>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</si>
  <si>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</si>
  <si>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</si>
  <si>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</si>
  <si>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</si>
  <si>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</si>
  <si>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</si>
  <si>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</si>
  <si>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</si>
  <si>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</si>
  <si>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</si>
  <si>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</si>
  <si>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</si>
  <si>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</si>
  <si>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</si>
  <si>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</si>
  <si>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</si>
  <si>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</si>
  <si>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</si>
  <si>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</si>
  <si>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</si>
  <si>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</si>
  <si>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</si>
  <si>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</si>
  <si>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</si>
  <si>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</si>
  <si>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</si>
  <si>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</si>
  <si>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</si>
  <si>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</si>
  <si>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</si>
  <si>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</si>
  <si>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</si>
  <si>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</si>
  <si>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</si>
  <si>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</si>
  <si>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</si>
  <si>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</si>
  <si>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</si>
  <si>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</si>
  <si>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</si>
  <si>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</si>
  <si>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</si>
  <si>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</si>
  <si>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</si>
  <si>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</si>
  <si>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</si>
  <si>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</si>
  <si>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</si>
  <si>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</si>
  <si>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</si>
  <si>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</si>
  <si>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</si>
  <si>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</si>
  <si>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</si>
  <si>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</si>
  <si>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</si>
  <si>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</si>
  <si>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</si>
  <si>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</si>
  <si>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</si>
  <si>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</si>
  <si>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</si>
  <si>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</si>
  <si>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</si>
  <si>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</si>
  <si>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</si>
  <si>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</si>
  <si>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</si>
  <si>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</si>
  <si>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</si>
  <si>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</si>
  <si>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</si>
  <si>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</si>
  <si>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</si>
  <si>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</si>
  <si>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</si>
  <si>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</si>
  <si>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</si>
  <si>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</si>
  <si>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</si>
  <si>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</si>
  <si>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</si>
  <si>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</si>
  <si>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</si>
  <si>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</si>
  <si>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</si>
  <si>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</si>
  <si>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</si>
  <si>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</si>
  <si>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</si>
  <si>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</si>
  <si>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</si>
  <si>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</si>
  <si>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</si>
  <si>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</si>
  <si>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</si>
  <si>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</si>
  <si>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</si>
  <si>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</si>
  <si>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</si>
  <si>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</si>
  <si>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</si>
  <si>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</si>
  <si>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</si>
  <si>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</si>
  <si>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</si>
  <si>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</si>
  <si>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</si>
  <si>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</si>
  <si>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</si>
  <si>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</si>
  <si>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</si>
  <si>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</si>
  <si>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</si>
  <si>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</si>
  <si>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</si>
  <si>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</si>
  <si>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</si>
  <si>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</si>
  <si>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</si>
  <si>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</si>
  <si>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</si>
  <si>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</si>
  <si>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</si>
  <si>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</si>
  <si>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</si>
  <si>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</si>
  <si>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</si>
  <si>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</si>
  <si>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</si>
  <si>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</si>
  <si>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</si>
  <si>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</si>
  <si>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</si>
  <si>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</si>
  <si>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</si>
  <si>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</si>
  <si>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</si>
  <si>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</si>
  <si>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</si>
  <si>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</si>
  <si>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</si>
  <si>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</si>
  <si>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</si>
  <si>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</si>
  <si>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</si>
  <si>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</si>
  <si>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</si>
  <si>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</si>
  <si>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</si>
  <si>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</si>
  <si>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</si>
  <si>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</si>
  <si>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</si>
  <si>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</si>
  <si>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</si>
  <si>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</si>
  <si>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</si>
  <si>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</si>
  <si>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</si>
  <si>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</si>
  <si>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</si>
  <si>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</si>
  <si>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</si>
  <si>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</si>
  <si>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</si>
  <si>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</si>
  <si>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</si>
  <si>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</si>
  <si>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</si>
  <si>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</si>
  <si>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</si>
  <si>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</si>
  <si>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</si>
  <si>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</si>
  <si>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</si>
  <si>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</si>
  <si>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</si>
  <si>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</si>
  <si>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</si>
  <si>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</si>
  <si>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</si>
  <si>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</si>
  <si>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</si>
  <si>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</si>
  <si>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</si>
  <si>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</si>
  <si>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</si>
  <si>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</si>
  <si>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</si>
  <si>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</si>
  <si>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</si>
  <si>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</si>
  <si>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</si>
  <si>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</si>
  <si>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</si>
  <si>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</si>
  <si>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</si>
  <si>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</si>
  <si>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</si>
  <si>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</si>
  <si>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</si>
  <si>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</si>
  <si>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</si>
  <si>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</si>
  <si>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</si>
  <si>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</si>
  <si>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</si>
  <si>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</si>
  <si>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</si>
  <si>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</si>
  <si>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</si>
  <si>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</si>
  <si>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</si>
  <si>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</si>
  <si>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</si>
  <si>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</si>
  <si>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</si>
  <si>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</si>
  <si>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</si>
  <si>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</si>
  <si>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</si>
  <si>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</si>
  <si>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</si>
  <si>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</si>
  <si>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</si>
  <si>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</si>
  <si>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</si>
  <si>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</si>
  <si>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</si>
  <si>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</si>
  <si>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</si>
  <si>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</si>
  <si>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</si>
  <si>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</si>
  <si>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</si>
  <si>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</si>
  <si>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</si>
  <si>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</si>
  <si>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</si>
  <si>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</si>
  <si>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</si>
  <si>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</si>
  <si>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</si>
  <si>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</si>
  <si>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</si>
  <si>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</si>
  <si>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</si>
  <si>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</si>
  <si>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</si>
  <si>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</si>
  <si>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</si>
  <si>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</si>
  <si>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</si>
  <si>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</si>
  <si>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</si>
  <si>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</si>
  <si>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</si>
  <si>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</si>
  <si>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</si>
  <si>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</si>
  <si>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</si>
  <si>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</si>
  <si>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</si>
  <si>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</si>
  <si>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</si>
  <si>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</si>
  <si>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</si>
  <si>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</si>
  <si>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</si>
  <si>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</si>
  <si>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</si>
  <si>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</si>
  <si>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</si>
  <si>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</si>
  <si>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</si>
  <si>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</si>
  <si>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</si>
  <si>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</si>
  <si>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</si>
  <si>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</si>
  <si>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</si>
  <si>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</si>
  <si>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</si>
  <si>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</si>
  <si>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</si>
  <si>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</si>
  <si>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</si>
  <si>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</si>
  <si>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</si>
  <si>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</si>
  <si>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</si>
  <si>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</si>
  <si>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</si>
  <si>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</si>
  <si>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</si>
  <si>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</si>
  <si>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</si>
  <si>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</si>
  <si>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</si>
  <si>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</si>
  <si>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</si>
  <si>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</si>
  <si>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</si>
  <si>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</si>
  <si>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</si>
  <si>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</si>
  <si>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</si>
  <si>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</si>
  <si>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</si>
  <si>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</si>
  <si>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</si>
  <si>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</si>
  <si>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</si>
  <si>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</si>
  <si>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</si>
  <si>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</si>
  <si>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</si>
  <si>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</si>
  <si>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</si>
  <si>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</si>
  <si>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</si>
  <si>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</si>
  <si>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</si>
  <si>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</si>
  <si>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</si>
  <si>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</si>
  <si>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</si>
  <si>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</si>
  <si>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</si>
  <si>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</si>
  <si>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</si>
  <si>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</si>
  <si>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</si>
  <si>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</si>
  <si>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</si>
  <si>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</si>
  <si>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</si>
  <si>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</si>
  <si>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</si>
  <si>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</si>
  <si>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</si>
  <si>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</si>
  <si>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</si>
  <si>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</si>
  <si>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</si>
  <si>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</si>
  <si>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</si>
  <si>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</si>
  <si>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</si>
  <si>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</si>
  <si>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</si>
  <si>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</si>
  <si>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</si>
  <si>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</si>
  <si>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</si>
  <si>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</si>
  <si>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</si>
  <si>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</si>
  <si>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</si>
  <si>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</si>
  <si>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</si>
  <si>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</si>
  <si>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</si>
  <si>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</si>
  <si>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</si>
  <si>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</si>
  <si>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</si>
  <si>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</si>
  <si>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</si>
  <si>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</si>
  <si>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</si>
  <si>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</si>
  <si>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</si>
  <si>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</si>
  <si>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</si>
  <si>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</si>
  <si>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</si>
  <si>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</si>
  <si>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</si>
  <si>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</si>
  <si>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</si>
  <si>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</si>
  <si>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</si>
  <si>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</si>
  <si>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</si>
  <si>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</si>
  <si>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</si>
  <si>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</si>
  <si>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</si>
  <si>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</si>
  <si>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</si>
  <si>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</si>
  <si>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</si>
  <si>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</si>
  <si>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</si>
  <si>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</si>
  <si>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</si>
  <si>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</si>
  <si>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</si>
  <si>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</si>
  <si>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</si>
  <si>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</si>
  <si>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</si>
  <si>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</si>
  <si>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</si>
  <si>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</si>
  <si>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</si>
  <si>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</si>
  <si>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</si>
  <si>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</si>
  <si>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</si>
  <si>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</si>
  <si>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</si>
  <si>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</si>
  <si>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</si>
  <si>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</si>
  <si>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</si>
  <si>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</si>
  <si>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</si>
  <si>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</si>
  <si>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</si>
  <si>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</si>
  <si>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</si>
  <si>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</si>
  <si>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</si>
  <si>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</si>
  <si>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</si>
  <si>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</si>
  <si>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</si>
  <si>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</si>
  <si>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</si>
  <si>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</si>
  <si>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</si>
  <si>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</si>
  <si>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</si>
  <si>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</si>
  <si>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</si>
  <si>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</si>
  <si>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</si>
  <si>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</si>
  <si>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</si>
  <si>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</si>
  <si>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</si>
  <si>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</si>
  <si>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</si>
  <si>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</si>
  <si>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</si>
  <si>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</si>
  <si>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</si>
  <si>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</si>
  <si>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</si>
  <si>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</si>
  <si>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</si>
  <si>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</si>
  <si>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</si>
  <si>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</si>
  <si>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</si>
  <si>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</si>
  <si>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</si>
  <si>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</si>
  <si>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</si>
  <si>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</si>
  <si>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</si>
  <si>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</si>
  <si>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</si>
  <si>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</si>
  <si>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</si>
  <si>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</si>
  <si>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</si>
  <si>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</si>
  <si>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</si>
  <si>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</si>
  <si>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</si>
  <si>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</si>
  <si>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</si>
  <si>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</si>
  <si>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</si>
  <si>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</si>
  <si>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</si>
  <si>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</si>
  <si>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</si>
  <si>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</si>
  <si>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</si>
  <si>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</si>
  <si>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</si>
  <si>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</si>
  <si>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</si>
  <si>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</si>
  <si>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</si>
  <si>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</si>
  <si>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</si>
  <si>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</si>
  <si>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</si>
  <si>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</si>
  <si>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</si>
  <si>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</si>
  <si>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</si>
  <si>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</si>
  <si>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</si>
  <si>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</si>
  <si>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</si>
  <si>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</si>
  <si>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</si>
  <si>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</si>
  <si>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</si>
  <si>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</si>
  <si>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</si>
  <si>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</si>
  <si>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</si>
  <si>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</si>
  <si>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</si>
  <si>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</si>
  <si>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</si>
  <si>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</si>
  <si>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</si>
  <si>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</si>
  <si>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</si>
  <si>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</si>
  <si>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</si>
  <si>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</si>
  <si>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</si>
  <si>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</si>
  <si>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</si>
  <si>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</si>
  <si>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</si>
  <si>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</si>
  <si>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</si>
  <si>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</si>
  <si>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</si>
  <si>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</si>
  <si>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</si>
  <si>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</si>
  <si>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</si>
  <si>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</si>
  <si>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</si>
  <si>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</si>
  <si>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</si>
  <si>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</si>
  <si>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</si>
  <si>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</si>
  <si>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</si>
  <si>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</si>
  <si>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</si>
  <si>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</si>
  <si>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</si>
  <si>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</si>
  <si>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</si>
  <si>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</si>
  <si>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</si>
  <si>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</si>
  <si>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</si>
  <si>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</si>
  <si>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</si>
  <si>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</si>
  <si>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</si>
  <si>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</si>
  <si>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</si>
  <si>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</si>
  <si>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</si>
  <si>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</si>
  <si>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</si>
  <si>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</si>
  <si>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</si>
  <si>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</si>
  <si>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</si>
  <si>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</si>
  <si>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</si>
  <si>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</si>
  <si>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</si>
  <si>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</si>
  <si>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</si>
  <si>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</si>
  <si>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</si>
  <si>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</si>
  <si>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</si>
  <si>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</si>
  <si>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</si>
  <si>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</si>
  <si>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</si>
  <si>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</si>
  <si>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</si>
  <si>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</si>
  <si>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</si>
  <si>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</si>
  <si>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</si>
  <si>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</si>
  <si>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</si>
  <si>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</si>
  <si>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</si>
  <si>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</si>
  <si>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</si>
  <si>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</si>
  <si>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</si>
  <si>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</si>
  <si>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</si>
  <si>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</si>
  <si>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</si>
  <si>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</si>
  <si>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</si>
  <si>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</si>
  <si>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</si>
  <si>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</si>
  <si>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</si>
  <si>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</si>
  <si>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</si>
  <si>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</si>
  <si>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</si>
  <si>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</si>
  <si>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</si>
  <si>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</si>
  <si>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</si>
  <si>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</si>
  <si>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</si>
  <si>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</si>
  <si>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</si>
  <si>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</si>
  <si>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</si>
  <si>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</si>
  <si>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</si>
  <si>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</si>
  <si>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</si>
  <si>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</si>
  <si>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</si>
  <si>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</si>
  <si>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</si>
  <si>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</si>
  <si>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</si>
  <si>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</si>
  <si>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</si>
  <si>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</si>
  <si>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</si>
  <si>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</si>
  <si>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</si>
  <si>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</si>
  <si>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</si>
  <si>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</si>
  <si>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</si>
  <si>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</si>
  <si>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</si>
  <si>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</si>
  <si>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</si>
  <si>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</si>
  <si>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</si>
  <si>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</si>
  <si>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</si>
  <si>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</si>
  <si>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</si>
  <si>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</si>
  <si>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</si>
  <si>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</si>
  <si>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</si>
  <si>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</si>
  <si>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</si>
  <si>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</si>
  <si>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</si>
  <si>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</si>
  <si>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</si>
  <si>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</si>
  <si>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</si>
  <si>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</si>
  <si>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</si>
  <si>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</si>
  <si>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</si>
  <si>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</si>
  <si>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</si>
  <si>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</si>
  <si>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</si>
  <si>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</si>
  <si>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</si>
  <si>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</si>
  <si>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</si>
  <si>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</si>
  <si>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</si>
  <si>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</si>
  <si>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</si>
  <si>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</si>
  <si>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</si>
  <si>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</si>
  <si>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</si>
  <si>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</si>
  <si>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</si>
  <si>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</si>
  <si>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</si>
  <si>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</si>
  <si>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</si>
  <si>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</si>
  <si>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</si>
  <si>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</si>
  <si>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</si>
  <si>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</si>
  <si>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</si>
  <si>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</si>
  <si>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</si>
  <si>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</si>
  <si>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</si>
  <si>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</si>
  <si>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</si>
  <si>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</si>
  <si>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</si>
  <si>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</si>
  <si>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</si>
  <si>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</si>
  <si>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</si>
  <si>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</si>
  <si>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</si>
  <si>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</si>
  <si>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</si>
  <si>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</si>
  <si>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</si>
  <si>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</si>
  <si>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</si>
  <si>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</si>
  <si>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</si>
  <si>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</si>
  <si>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</si>
  <si>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</si>
  <si>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</si>
  <si>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</si>
  <si>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</si>
  <si>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</si>
  <si>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</si>
  <si>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</si>
  <si>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</si>
  <si>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</si>
  <si>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</si>
  <si>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</si>
  <si>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</si>
  <si>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</si>
  <si>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</si>
  <si>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</si>
  <si>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</si>
  <si>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</si>
  <si>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</si>
  <si>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</si>
  <si>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</si>
  <si>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</si>
  <si>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</si>
  <si>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</si>
  <si>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</si>
  <si>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</si>
  <si>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</si>
  <si>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</si>
  <si>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</si>
  <si>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</si>
  <si>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</si>
  <si>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</si>
  <si>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</si>
  <si>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</si>
  <si>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</si>
  <si>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</si>
  <si>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</si>
  <si>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</si>
  <si>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</si>
  <si>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</si>
  <si>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</si>
  <si>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</si>
  <si>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</si>
  <si>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</si>
  <si>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</si>
  <si>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</si>
  <si>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</si>
  <si>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</si>
  <si>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</si>
  <si>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</si>
  <si>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</si>
  <si>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</si>
  <si>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</si>
  <si>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</si>
  <si>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</si>
  <si>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</si>
  <si>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</si>
  <si>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</si>
  <si>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</si>
  <si>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</si>
  <si>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</si>
  <si>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</si>
  <si>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</si>
  <si>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</si>
  <si>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</si>
  <si>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</si>
  <si>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</si>
  <si>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</si>
  <si>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</si>
  <si>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</si>
  <si>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</si>
  <si>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</si>
  <si>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</si>
  <si>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</si>
  <si>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</si>
  <si>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</si>
  <si>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</si>
  <si>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</si>
  <si>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</si>
  <si>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</si>
  <si>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</si>
  <si>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</si>
  <si>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</si>
  <si>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</si>
  <si>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</si>
  <si>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</si>
  <si>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</si>
  <si>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</si>
  <si>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</si>
  <si>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</si>
  <si>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</si>
  <si>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</si>
  <si>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</si>
  <si>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</si>
  <si>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</si>
  <si>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</si>
  <si>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</si>
  <si>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</si>
  <si>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</si>
  <si>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</si>
  <si>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</si>
  <si>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</si>
  <si>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</si>
  <si>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</si>
  <si>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</si>
  <si>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</si>
  <si>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</si>
  <si>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</si>
  <si>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</si>
  <si>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</si>
  <si>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</si>
  <si>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</si>
  <si>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</si>
  <si>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</si>
  <si>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</si>
  <si>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</si>
  <si>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</si>
  <si>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</si>
  <si>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</si>
  <si>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</si>
  <si>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</si>
  <si>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</si>
  <si>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</si>
  <si>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</si>
  <si>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</si>
  <si>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</si>
  <si>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</si>
  <si>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</si>
  <si>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</si>
  <si>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</si>
  <si>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</si>
  <si>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</si>
  <si>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</si>
  <si>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</si>
  <si>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</si>
  <si>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</si>
  <si>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</si>
  <si>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</si>
  <si>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</si>
  <si>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</si>
  <si>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</si>
  <si>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</si>
  <si>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</si>
  <si>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</si>
  <si>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</si>
  <si>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</si>
  <si>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</si>
  <si>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</si>
  <si>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</si>
  <si>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</si>
  <si>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</si>
  <si>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</si>
  <si>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</si>
  <si>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</si>
  <si>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</si>
  <si>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</si>
  <si>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</si>
  <si>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</si>
  <si>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</si>
  <si>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</si>
  <si>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</si>
  <si>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</si>
  <si>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</si>
  <si>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</si>
  <si>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</si>
  <si>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</si>
  <si>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</si>
  <si>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</si>
  <si>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</si>
  <si>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</si>
  <si>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</si>
  <si>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</si>
  <si>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</si>
  <si>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</si>
  <si>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</si>
  <si>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</si>
  <si>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</si>
  <si>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</si>
  <si>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</si>
  <si>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</si>
  <si>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</si>
  <si>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</si>
  <si>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</si>
  <si>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</si>
  <si>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</si>
  <si>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</si>
  <si>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</si>
  <si>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</si>
  <si>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</si>
  <si>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</si>
  <si>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</si>
  <si>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</si>
  <si>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</si>
  <si>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</si>
  <si>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</si>
  <si>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</si>
  <si>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</si>
  <si>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</si>
  <si>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</si>
  <si>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</si>
  <si>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</si>
  <si>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</si>
  <si>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</si>
  <si>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</si>
  <si>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</si>
  <si>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</si>
  <si>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</si>
  <si>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</si>
  <si>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</si>
  <si>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</si>
  <si>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</si>
  <si>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</si>
  <si>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</si>
  <si>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</si>
  <si>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</si>
  <si>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</si>
  <si>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</si>
  <si>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</si>
  <si>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</si>
  <si>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</si>
  <si>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</si>
  <si>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</si>
  <si>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</si>
  <si>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</si>
  <si>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</si>
  <si>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</si>
  <si>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</si>
  <si>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</si>
  <si>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</si>
  <si>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</si>
  <si>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</si>
  <si>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</si>
  <si>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</si>
  <si>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</si>
  <si>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</si>
  <si>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</si>
  <si>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</si>
  <si>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</si>
  <si>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</si>
  <si>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</si>
  <si>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</si>
  <si>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</si>
  <si>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</si>
  <si>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</si>
  <si>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</si>
  <si>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</si>
  <si>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</si>
  <si>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</si>
  <si>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</si>
  <si>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</si>
  <si>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</si>
  <si>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</si>
  <si>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</si>
  <si>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</si>
  <si>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</si>
  <si>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</si>
  <si>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</si>
  <si>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</si>
  <si>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</si>
  <si>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</si>
  <si>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</si>
  <si>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</si>
  <si>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</si>
  <si>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</si>
  <si>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</si>
  <si>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</si>
  <si>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</si>
  <si>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</si>
  <si>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</si>
  <si>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</si>
  <si>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</si>
  <si>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</si>
  <si>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</si>
  <si>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</si>
  <si>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</si>
  <si>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</si>
  <si>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</si>
  <si>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</si>
  <si>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</si>
  <si>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</si>
  <si>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</si>
  <si>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</si>
  <si>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</si>
  <si>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</si>
  <si>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</si>
  <si>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</si>
  <si>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</si>
  <si>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</si>
  <si>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</si>
  <si>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</si>
  <si>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</si>
  <si>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</si>
  <si>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</si>
  <si>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</si>
  <si>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</si>
  <si>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</si>
  <si>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</si>
  <si>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</si>
  <si>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</si>
  <si>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</si>
  <si>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</si>
  <si>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</si>
  <si>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</si>
  <si>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</si>
  <si>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</si>
  <si>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</si>
  <si>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</si>
  <si>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</si>
  <si>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</si>
  <si>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</si>
  <si>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</si>
  <si>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</si>
  <si>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</si>
  <si>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</si>
  <si>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</si>
  <si>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</si>
  <si>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</si>
  <si>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</si>
  <si>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</si>
  <si>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</si>
  <si>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</si>
  <si>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</si>
  <si>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</si>
  <si>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</si>
  <si>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</si>
  <si>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</si>
  <si>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</si>
  <si>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</si>
  <si>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</si>
  <si>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</si>
  <si>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</si>
  <si>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</si>
  <si>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</si>
  <si>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</si>
  <si>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</si>
  <si>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</si>
  <si>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</si>
  <si>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</si>
  <si>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</si>
  <si>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</si>
  <si>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</si>
  <si>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</si>
  <si>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</si>
  <si>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</si>
  <si>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</si>
  <si>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</si>
  <si>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</si>
  <si>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</si>
  <si>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</si>
  <si>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</si>
  <si>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</si>
  <si>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</si>
  <si>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</si>
  <si>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</si>
  <si>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</si>
  <si>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</si>
  <si>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</si>
  <si>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</si>
  <si>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</si>
  <si>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</si>
  <si>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</si>
  <si>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</si>
  <si>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</si>
  <si>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</si>
  <si>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</si>
  <si>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</si>
  <si>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</si>
  <si>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</si>
  <si>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</si>
  <si>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</si>
  <si>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</si>
  <si>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</si>
  <si>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</si>
  <si>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</si>
  <si>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</si>
  <si>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</si>
  <si>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</si>
  <si>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</si>
  <si>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</si>
  <si>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</si>
  <si>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</si>
  <si>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</si>
  <si>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</si>
  <si>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</si>
  <si>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</si>
  <si>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</si>
  <si>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</si>
  <si>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</si>
  <si>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</si>
  <si>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</si>
  <si>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</si>
  <si>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</si>
  <si>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</si>
  <si>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</si>
  <si>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</si>
  <si>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</si>
  <si>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</si>
  <si>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</si>
  <si>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</si>
  <si>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</si>
  <si>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</si>
  <si>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</si>
  <si>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</si>
  <si>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</si>
  <si>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</si>
  <si>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</si>
  <si>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</si>
  <si>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</si>
  <si>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</si>
  <si>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</si>
  <si>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</si>
  <si>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</si>
  <si>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</si>
  <si>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</si>
  <si>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</si>
  <si>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</si>
  <si>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</si>
  <si>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</si>
  <si>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</si>
  <si>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</si>
  <si>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</si>
  <si>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</si>
  <si>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</si>
  <si>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</si>
  <si>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</si>
  <si>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</si>
  <si>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</si>
  <si>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</si>
  <si>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</si>
  <si>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</si>
  <si>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</si>
  <si>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</si>
  <si>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</si>
  <si>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</si>
  <si>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</si>
  <si>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</si>
  <si>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</si>
  <si>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</si>
  <si>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</si>
  <si>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</si>
  <si>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</si>
  <si>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</si>
  <si>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</si>
  <si>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</si>
  <si>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</si>
  <si>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</si>
  <si>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</si>
  <si>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</si>
  <si>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</si>
  <si>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</si>
  <si>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</si>
  <si>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</si>
  <si>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</si>
  <si>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</si>
  <si>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</si>
  <si>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</si>
  <si>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</si>
  <si>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</si>
  <si>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</si>
  <si>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</si>
  <si>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</si>
  <si>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</si>
  <si>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</si>
  <si>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</si>
  <si>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</si>
  <si>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</si>
  <si>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</si>
  <si>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</si>
  <si>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</si>
  <si>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</si>
  <si>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</si>
  <si>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</si>
  <si>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</si>
  <si>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</si>
  <si>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</si>
  <si>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</si>
  <si>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</si>
  <si>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</si>
  <si>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</si>
  <si>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</si>
  <si>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</si>
  <si>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</si>
  <si>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</si>
  <si>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</si>
  <si>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</si>
  <si>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</si>
  <si>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</si>
  <si>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</si>
  <si>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</si>
  <si>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</si>
  <si>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</si>
  <si>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</si>
  <si>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</si>
  <si>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</si>
  <si>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</si>
  <si>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</si>
  <si>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</si>
  <si>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</si>
  <si>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</si>
  <si>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</si>
  <si>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</si>
  <si>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</si>
  <si>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</si>
  <si>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</si>
  <si>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</si>
  <si>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</si>
  <si>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</si>
  <si>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</si>
  <si>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</si>
  <si>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</si>
  <si>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</si>
  <si>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</si>
  <si>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</si>
  <si>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</si>
  <si>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</si>
  <si>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</si>
  <si>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</si>
  <si>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</si>
  <si>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</si>
  <si>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</si>
  <si>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</si>
  <si>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</si>
  <si>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</si>
  <si>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</si>
  <si>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</si>
  <si>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</si>
  <si>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</si>
  <si>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</si>
  <si>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</si>
  <si>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</si>
  <si>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</si>
  <si>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</si>
  <si>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</si>
  <si>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</si>
  <si>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</si>
  <si>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</si>
  <si>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</si>
  <si>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</si>
  <si>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</si>
  <si>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</si>
  <si>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</si>
  <si>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</si>
  <si>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</si>
  <si>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</si>
  <si>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</si>
  <si>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</si>
  <si>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</si>
  <si>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</si>
  <si>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</si>
  <si>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</si>
  <si>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</si>
  <si>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</si>
  <si>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</si>
  <si>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</si>
  <si>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</si>
  <si>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</si>
  <si>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</si>
  <si>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</si>
  <si>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</si>
  <si>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</si>
  <si>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</si>
  <si>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</si>
  <si>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</si>
  <si>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</si>
  <si>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</si>
  <si>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</si>
  <si>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</si>
  <si>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</si>
  <si>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</si>
  <si>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</si>
  <si>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</si>
  <si>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</si>
  <si>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</si>
  <si>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</si>
  <si>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</si>
  <si>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</si>
  <si>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</si>
  <si>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</si>
  <si>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</si>
  <si>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</si>
  <si>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</si>
  <si>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</si>
  <si>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</si>
  <si>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</si>
  <si>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</si>
  <si>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</si>
  <si>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</si>
  <si>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</si>
  <si>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</si>
  <si>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</si>
  <si>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</si>
  <si>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</si>
  <si>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</si>
  <si>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</si>
  <si>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</si>
  <si>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</si>
  <si>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</si>
  <si>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</si>
  <si>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</si>
  <si>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</si>
  <si>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</si>
  <si>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</si>
  <si>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</si>
  <si>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</si>
  <si>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</si>
  <si>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</si>
  <si>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</si>
  <si>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</si>
  <si>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</si>
  <si>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</si>
  <si>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</si>
  <si>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</si>
  <si>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</si>
  <si>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</si>
  <si>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</si>
  <si>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</si>
  <si>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</si>
  <si>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</si>
  <si>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</si>
  <si>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</si>
  <si>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</si>
  <si>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</si>
  <si>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</si>
  <si>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</si>
  <si>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</si>
  <si>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</si>
  <si>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</si>
  <si>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</si>
  <si>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</si>
  <si>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</si>
  <si>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</si>
  <si>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</si>
  <si>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</si>
  <si>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</si>
  <si>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</si>
  <si>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</si>
  <si>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</si>
  <si>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</si>
  <si>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</si>
  <si>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</si>
  <si>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</si>
  <si>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</si>
  <si>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</si>
  <si>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</si>
  <si>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</si>
  <si>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</si>
  <si>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</si>
  <si>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</si>
  <si>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</si>
  <si>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</si>
  <si>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</si>
  <si>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</si>
  <si>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</si>
  <si>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</si>
  <si>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</si>
  <si>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</si>
  <si>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</si>
  <si>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</si>
  <si>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</si>
  <si>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</si>
  <si>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</si>
  <si>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</si>
  <si>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</si>
  <si>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</si>
  <si>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</si>
  <si>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</si>
  <si>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</si>
  <si>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</si>
  <si>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</si>
  <si>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</si>
  <si>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</si>
  <si>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</si>
  <si>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</si>
  <si>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</si>
  <si>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</si>
  <si>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</si>
  <si>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</si>
  <si>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</si>
  <si>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</si>
  <si>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</si>
  <si>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</si>
  <si>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</si>
  <si>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</si>
  <si>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</si>
  <si>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</si>
  <si>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</si>
  <si>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</si>
  <si>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</si>
  <si>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</si>
  <si>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</si>
  <si>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</si>
  <si>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</si>
  <si>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</si>
  <si>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</si>
  <si>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</si>
  <si>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</si>
  <si>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</si>
  <si>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</si>
  <si>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</si>
  <si>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</si>
  <si>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</si>
  <si>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</si>
  <si>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</si>
  <si>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</si>
  <si>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</si>
  <si>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</si>
  <si>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</si>
  <si>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</si>
  <si>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</si>
  <si>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</si>
  <si>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</si>
  <si>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</si>
  <si>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</si>
  <si>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</si>
  <si>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</si>
  <si>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</si>
  <si>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</si>
  <si>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</si>
  <si>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</si>
  <si>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</si>
  <si>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</si>
  <si>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</si>
  <si>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</si>
  <si>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</si>
  <si>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</si>
  <si>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</si>
  <si>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</si>
  <si>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</si>
  <si>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</si>
  <si>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</si>
  <si>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</si>
  <si>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</si>
  <si>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</si>
  <si>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</si>
  <si>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</si>
  <si>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</si>
  <si>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</si>
  <si>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</si>
  <si>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</si>
  <si>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</si>
  <si>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</si>
  <si>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</si>
  <si>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</si>
  <si>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</si>
  <si>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</si>
  <si>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</si>
  <si>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</si>
  <si>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</si>
  <si>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</si>
  <si>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</si>
  <si>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</si>
  <si>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</si>
  <si>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</si>
  <si>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</si>
  <si>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</si>
  <si>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</si>
  <si>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</si>
  <si>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</si>
  <si>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</si>
  <si>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</si>
  <si>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</si>
  <si>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</si>
  <si>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</si>
  <si>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</si>
  <si>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</si>
  <si>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</si>
  <si>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</si>
  <si>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</si>
  <si>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</si>
  <si>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</si>
  <si>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</si>
  <si>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</si>
  <si>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</si>
  <si>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</si>
  <si>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</si>
  <si>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</si>
  <si>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</si>
  <si>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</si>
  <si>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</si>
  <si>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</si>
  <si>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</si>
  <si>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</si>
  <si>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</si>
  <si>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</si>
  <si>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</si>
  <si>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</si>
  <si>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</si>
  <si>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</si>
  <si>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</si>
  <si>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</si>
  <si>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</si>
  <si>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</si>
  <si>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</si>
  <si>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</si>
  <si>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</si>
  <si>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</si>
  <si>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</si>
  <si>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</si>
  <si>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</si>
  <si>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</si>
  <si>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</si>
  <si>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</si>
  <si>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</si>
  <si>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</si>
  <si>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</si>
  <si>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</si>
  <si>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</si>
  <si>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</si>
  <si>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</si>
  <si>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</si>
  <si>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</si>
  <si>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</si>
  <si>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</si>
  <si>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</si>
  <si>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</si>
  <si>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</si>
  <si>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</si>
  <si>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</si>
  <si>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</si>
  <si>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</si>
  <si>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</si>
  <si>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</si>
  <si>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</si>
  <si>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</si>
  <si>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</si>
  <si>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</si>
  <si>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</si>
  <si>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</si>
  <si>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</si>
  <si>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</si>
  <si>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</si>
  <si>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</si>
  <si>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</si>
  <si>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</si>
  <si>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</si>
  <si>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</si>
  <si>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</si>
  <si>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</si>
  <si>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</si>
  <si>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</si>
  <si>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</si>
  <si>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</si>
  <si>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</si>
  <si>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</si>
  <si>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</si>
  <si>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</si>
  <si>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</si>
  <si>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</si>
  <si>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</si>
  <si>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</si>
  <si>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</si>
  <si>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</si>
  <si>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</si>
  <si>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</si>
  <si>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</si>
  <si>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</si>
  <si>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</si>
  <si>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</si>
  <si>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</si>
  <si>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</si>
  <si>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</si>
  <si>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</si>
  <si>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</si>
  <si>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</si>
  <si>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</si>
  <si>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</si>
  <si>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</si>
  <si>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</si>
  <si>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</si>
  <si>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</si>
  <si>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</si>
  <si>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</si>
  <si>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</si>
  <si>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</si>
  <si>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</si>
  <si>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</si>
  <si>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</si>
  <si>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</si>
  <si>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</si>
  <si>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</si>
  <si>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</si>
  <si>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</si>
  <si>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</si>
  <si>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</si>
  <si>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</si>
  <si>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</si>
  <si>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</si>
  <si>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</si>
  <si>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</si>
  <si>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</si>
  <si>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</si>
  <si>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</si>
  <si>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</si>
  <si>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</si>
  <si>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</si>
  <si>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</si>
  <si>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</si>
  <si>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</si>
  <si>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</si>
  <si>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</si>
  <si>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</si>
  <si>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</si>
  <si>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</si>
  <si>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</si>
  <si>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</si>
  <si>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</si>
  <si>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</si>
  <si>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</si>
  <si>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</si>
  <si>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</si>
  <si>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</si>
  <si>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</si>
  <si>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</si>
  <si>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</si>
  <si>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</si>
  <si>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</si>
  <si>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</si>
  <si>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</si>
  <si>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</si>
  <si>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</si>
  <si>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</si>
  <si>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</si>
  <si>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</si>
  <si>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</si>
  <si>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</si>
  <si>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</si>
  <si>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</si>
  <si>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</si>
  <si>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</si>
  <si>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</si>
  <si>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</si>
  <si>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</si>
  <si>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</si>
  <si>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</si>
  <si>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</si>
  <si>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</si>
  <si>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</si>
  <si>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</si>
  <si>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</si>
  <si>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</si>
  <si>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</si>
  <si>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</si>
  <si>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</si>
  <si>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</si>
  <si>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</si>
  <si>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</si>
  <si>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</si>
  <si>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</si>
  <si>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</si>
  <si>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</si>
  <si>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</si>
  <si>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</si>
  <si>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</si>
  <si>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</si>
  <si>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</si>
  <si>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</si>
  <si>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</si>
  <si>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</si>
  <si>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</si>
  <si>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</si>
  <si>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</si>
  <si>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</si>
  <si>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</si>
  <si>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</si>
  <si>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</si>
  <si>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</si>
  <si>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</si>
  <si>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</si>
  <si>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</si>
  <si>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</si>
  <si>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</si>
  <si>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</si>
  <si>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</si>
  <si>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</si>
  <si>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</si>
  <si>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</si>
  <si>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</si>
  <si>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</si>
  <si>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</si>
  <si>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</si>
  <si>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</si>
  <si>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</si>
  <si>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</si>
  <si>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</si>
  <si>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</si>
  <si>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</si>
  <si>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</si>
  <si>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</si>
  <si>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</si>
  <si>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</si>
  <si>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</si>
  <si>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</si>
  <si>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</si>
  <si>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</si>
  <si>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</si>
  <si>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</si>
  <si>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</si>
  <si>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</si>
  <si>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</si>
  <si>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</si>
  <si>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</si>
  <si>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</si>
  <si>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</si>
  <si>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</si>
  <si>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</si>
  <si>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</si>
  <si>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</si>
  <si>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</si>
  <si>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</si>
  <si>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</si>
  <si>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</si>
  <si>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</si>
  <si>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</si>
  <si>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</si>
  <si>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</si>
  <si>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</si>
  <si>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</si>
  <si>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</si>
  <si>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</si>
  <si>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</si>
  <si>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</si>
  <si>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</si>
  <si>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</si>
  <si>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</si>
  <si>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</si>
  <si>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</si>
  <si>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</si>
  <si>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</si>
  <si>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</si>
  <si>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</si>
  <si>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</si>
  <si>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</si>
  <si>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</si>
  <si>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</si>
  <si>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</si>
  <si>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</si>
  <si>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</si>
  <si>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</si>
  <si>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</si>
  <si>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</si>
  <si>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</si>
  <si>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</si>
  <si>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</si>
  <si>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</si>
  <si>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</si>
  <si>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</si>
  <si>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</si>
  <si>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</si>
  <si>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</si>
  <si>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</si>
  <si>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</si>
  <si>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</si>
  <si>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</si>
  <si>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</si>
  <si>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</si>
  <si>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</si>
  <si>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</si>
  <si>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</si>
  <si>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</si>
  <si>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</si>
  <si>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</si>
  <si>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</si>
  <si>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</si>
  <si>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</si>
  <si>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</si>
  <si>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</si>
  <si>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</si>
  <si>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</si>
  <si>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</si>
  <si>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</si>
  <si>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</si>
  <si>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</si>
  <si>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</si>
  <si>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</si>
  <si>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</si>
  <si>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</si>
  <si>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</si>
  <si>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</si>
  <si>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</si>
  <si>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</si>
  <si>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</si>
  <si>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</si>
  <si>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</si>
  <si>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</si>
  <si>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</si>
  <si>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</si>
  <si>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</si>
  <si>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</si>
  <si>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</si>
  <si>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</si>
  <si>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</si>
  <si>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</si>
  <si>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</si>
  <si>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</si>
  <si>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</si>
  <si>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</si>
  <si>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</si>
  <si>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</si>
  <si>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</si>
  <si>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</si>
  <si>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</si>
  <si>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</si>
  <si>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</si>
  <si>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</si>
  <si>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</si>
  <si>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</si>
  <si>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</si>
  <si>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</si>
  <si>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</si>
  <si>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</si>
  <si>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</si>
  <si>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</si>
  <si>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</si>
  <si>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</si>
  <si>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</si>
  <si>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</si>
  <si>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</si>
  <si>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</si>
  <si>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</si>
  <si>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</si>
  <si>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</si>
  <si>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</si>
  <si>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</si>
  <si>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</si>
  <si>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</si>
  <si>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</si>
  <si>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</si>
  <si>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</si>
  <si>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</si>
  <si>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</si>
  <si>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</si>
  <si>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</si>
  <si>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</si>
  <si>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</si>
  <si>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</si>
  <si>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</si>
  <si>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</si>
  <si>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</si>
  <si>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</si>
  <si>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</si>
  <si>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</si>
  <si>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</si>
  <si>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</si>
  <si>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</si>
  <si>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</si>
  <si>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</si>
  <si>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</si>
  <si>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</si>
  <si>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</si>
  <si>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</si>
  <si>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</si>
  <si>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</si>
  <si>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</si>
  <si>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</si>
  <si>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</si>
  <si>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</si>
  <si>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</si>
  <si>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</si>
  <si>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</si>
  <si>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</si>
  <si>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</si>
  <si>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</si>
  <si>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</si>
  <si>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</si>
  <si>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</si>
  <si>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</si>
  <si>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</si>
  <si>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</si>
  <si>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</si>
  <si>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</si>
  <si>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</si>
  <si>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</si>
  <si>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</si>
  <si>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</si>
  <si>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</si>
  <si>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</si>
  <si>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</si>
  <si>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</si>
  <si>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</si>
  <si>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</si>
  <si>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</si>
  <si>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</si>
  <si>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</si>
  <si>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</si>
  <si>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</si>
  <si>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</si>
  <si>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</si>
  <si>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</si>
  <si>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</si>
  <si>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</si>
  <si>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</si>
  <si>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</si>
  <si>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</si>
  <si>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</si>
  <si>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</si>
  <si>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</si>
  <si>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</si>
  <si>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</si>
  <si>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</si>
  <si>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</si>
  <si>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</si>
  <si>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</si>
  <si>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</si>
  <si>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</si>
  <si>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</si>
  <si>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</si>
  <si>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</si>
  <si>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</si>
  <si>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</si>
  <si>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</si>
  <si>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</si>
  <si>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</si>
  <si>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</si>
  <si>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</si>
  <si>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</si>
  <si>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</si>
  <si>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</si>
  <si>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</si>
  <si>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</si>
  <si>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</si>
  <si>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</si>
  <si>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</si>
  <si>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</si>
  <si>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</si>
  <si>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</si>
  <si>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</si>
  <si>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</si>
  <si>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</si>
  <si>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</si>
  <si>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</si>
  <si>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</si>
  <si>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</si>
  <si>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</si>
  <si>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</si>
  <si>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</si>
  <si>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</si>
  <si>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</si>
  <si>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</si>
  <si>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</si>
  <si>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</si>
  <si>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</si>
  <si>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</si>
  <si>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</si>
  <si>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</si>
  <si>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</si>
  <si>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</si>
  <si>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</si>
  <si>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</si>
  <si>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</si>
  <si>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</si>
  <si>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</si>
  <si>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</si>
  <si>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</si>
  <si>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</si>
  <si>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</si>
  <si>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</si>
  <si>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</si>
  <si>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</si>
  <si>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</si>
  <si>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</si>
  <si>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</si>
  <si>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</si>
  <si>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</si>
  <si>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</si>
  <si>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</si>
  <si>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</si>
  <si>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</si>
  <si>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</si>
  <si>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</si>
  <si>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</si>
  <si>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</si>
  <si>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</si>
  <si>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</si>
  <si>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</si>
  <si>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</si>
  <si>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</si>
  <si>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</si>
  <si>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</si>
  <si>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</si>
  <si>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</si>
  <si>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</si>
  <si>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</si>
  <si>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</si>
  <si>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</si>
  <si>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</si>
  <si>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</si>
  <si>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</si>
  <si>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</si>
  <si>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</si>
  <si>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</si>
  <si>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</si>
  <si>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</si>
  <si>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</si>
  <si>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</si>
  <si>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</si>
  <si>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</si>
  <si>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</si>
  <si>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</si>
  <si>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</si>
  <si>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</si>
  <si>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</si>
  <si>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</si>
  <si>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</si>
  <si>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</si>
  <si>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</si>
  <si>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</si>
  <si>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</si>
  <si>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</si>
  <si>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</si>
  <si>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</si>
  <si>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</si>
  <si>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</si>
  <si>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</si>
  <si>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</si>
  <si>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</si>
  <si>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</si>
  <si>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</si>
  <si>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</si>
  <si>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</si>
  <si>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</si>
  <si>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</si>
  <si>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</si>
  <si>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</si>
  <si>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</si>
  <si>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</si>
  <si>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</si>
  <si>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</si>
  <si>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</si>
  <si>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</si>
  <si>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</si>
  <si>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</si>
  <si>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</si>
  <si>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</si>
  <si>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</si>
  <si>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</si>
  <si>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</si>
  <si>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</si>
  <si>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</si>
  <si>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</si>
  <si>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</si>
  <si>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</si>
  <si>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</si>
  <si>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</si>
  <si>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</si>
  <si>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</si>
  <si>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</si>
  <si>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</si>
  <si>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</si>
  <si>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</si>
  <si>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</si>
  <si>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</si>
  <si>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</si>
  <si>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</si>
  <si>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</si>
  <si>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</si>
  <si>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</si>
  <si>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</si>
  <si>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</si>
  <si>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</si>
  <si>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</si>
  <si>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</si>
  <si>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</si>
  <si>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</si>
  <si>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</si>
  <si>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</si>
  <si>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</si>
  <si>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</si>
  <si>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</si>
  <si>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</si>
  <si>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</si>
  <si>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</si>
  <si>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</si>
  <si>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</si>
  <si>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</si>
  <si>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</si>
  <si>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</si>
  <si>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</si>
  <si>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</si>
  <si>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</si>
  <si>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</si>
  <si>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</si>
  <si>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</si>
  <si>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</si>
  <si>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</si>
  <si>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</si>
  <si>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</si>
  <si>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</si>
  <si>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</si>
  <si>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</si>
  <si>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</si>
  <si>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</si>
  <si>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</si>
  <si>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</si>
  <si>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</si>
  <si>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</si>
  <si>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</si>
  <si>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</si>
  <si>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</si>
  <si>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</si>
  <si>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</si>
  <si>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</si>
  <si>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</si>
  <si>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</si>
  <si>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</si>
  <si>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</si>
  <si>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</si>
  <si>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</si>
  <si>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</si>
  <si>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</si>
  <si>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</si>
  <si>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</si>
  <si>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</si>
  <si>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</si>
  <si>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</si>
  <si>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</si>
  <si>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</si>
  <si>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</si>
  <si>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</si>
  <si>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</si>
  <si>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</si>
  <si>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</si>
  <si>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</si>
  <si>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</si>
  <si>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</si>
  <si>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</si>
  <si>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</si>
  <si>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</si>
  <si>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</si>
  <si>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</si>
  <si>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</si>
  <si>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</si>
  <si>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</si>
  <si>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</si>
  <si>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</si>
  <si>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</si>
  <si>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</si>
  <si>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</si>
  <si>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</si>
  <si>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</si>
  <si>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</si>
  <si>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</si>
  <si>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</si>
  <si>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</si>
  <si>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</si>
  <si>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</si>
  <si>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</si>
  <si>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</si>
  <si>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</si>
  <si>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</si>
  <si>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</si>
  <si>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</si>
  <si>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</si>
  <si>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</si>
  <si>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</si>
  <si>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</si>
  <si>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</si>
  <si>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</si>
  <si>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</si>
  <si>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</si>
  <si>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</si>
  <si>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</si>
  <si>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</si>
  <si>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</si>
  <si>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</si>
  <si>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</si>
  <si>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</si>
  <si>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</si>
  <si>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</si>
  <si>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</si>
  <si>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</si>
  <si>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</si>
  <si>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</si>
  <si>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</si>
  <si>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</si>
  <si>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</si>
  <si>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</si>
  <si>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</si>
  <si>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</si>
  <si>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</si>
  <si>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</si>
  <si>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</si>
  <si>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</si>
  <si>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</si>
  <si>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</si>
  <si>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</si>
  <si>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</si>
  <si>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</si>
  <si>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</si>
  <si>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</si>
  <si>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</si>
  <si>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</si>
  <si>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</si>
  <si>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</si>
  <si>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</si>
  <si>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</si>
  <si>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</si>
  <si>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</si>
  <si>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</si>
  <si>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</si>
  <si>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</si>
  <si>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</si>
  <si>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</si>
  <si>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</si>
  <si>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</si>
  <si>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</si>
  <si>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</si>
  <si>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</si>
  <si>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</si>
  <si>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</si>
  <si>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</si>
  <si>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</si>
  <si>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</si>
  <si>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</si>
  <si>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</si>
  <si>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</si>
  <si>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</si>
  <si>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</si>
  <si>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</si>
  <si>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</si>
  <si>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</si>
  <si>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</si>
  <si>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</si>
  <si>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</si>
  <si>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</si>
  <si>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</si>
  <si>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</si>
  <si>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</si>
  <si>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</si>
  <si>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</si>
  <si>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</si>
  <si>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</si>
  <si>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</si>
  <si>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</si>
  <si>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</si>
  <si>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</si>
  <si>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</si>
  <si>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</si>
  <si>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</si>
  <si>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</si>
  <si>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</si>
  <si>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</si>
  <si>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</si>
  <si>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</si>
  <si>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</si>
  <si>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</si>
  <si>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</si>
  <si>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</si>
  <si>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</si>
  <si>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</si>
  <si>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</si>
  <si>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</si>
  <si>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</si>
  <si>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</si>
  <si>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</si>
  <si>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</si>
  <si>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</si>
  <si>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</si>
  <si>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</si>
  <si>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</si>
  <si>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</si>
  <si>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</si>
  <si>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</si>
  <si>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</si>
  <si>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</si>
  <si>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</si>
  <si>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</si>
  <si>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</si>
  <si>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</si>
  <si>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</si>
  <si>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</si>
  <si>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</si>
  <si>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</si>
  <si>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</si>
  <si>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</si>
  <si>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</si>
  <si>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</si>
  <si>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</si>
  <si>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</si>
  <si>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</si>
  <si>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</si>
  <si>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</si>
  <si>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</si>
  <si>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</si>
  <si>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</si>
  <si>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</si>
  <si>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</si>
  <si>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</si>
  <si>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</si>
  <si>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</si>
  <si>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</si>
  <si>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</si>
  <si>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</si>
  <si>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</si>
  <si>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</si>
  <si>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</si>
  <si>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</si>
  <si>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</si>
  <si>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</si>
  <si>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</si>
  <si>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</si>
  <si>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</si>
  <si>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</si>
  <si>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</si>
  <si>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</si>
  <si>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</si>
  <si>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</si>
  <si>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</si>
  <si>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</si>
  <si>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</si>
  <si>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</si>
  <si>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</si>
  <si>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</si>
  <si>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</si>
  <si>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</si>
  <si>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</si>
  <si>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</si>
  <si>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</si>
  <si>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</si>
  <si>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</si>
  <si>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</si>
  <si>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</si>
  <si>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</si>
  <si>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</si>
  <si>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</si>
  <si>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</si>
  <si>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</si>
  <si>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</si>
  <si>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</si>
  <si>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</si>
  <si>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</si>
  <si>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</si>
  <si>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</si>
  <si>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</si>
  <si>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</si>
  <si>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</si>
  <si>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</si>
  <si>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</si>
  <si>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</si>
  <si>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</si>
  <si>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</si>
  <si>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</si>
  <si>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</si>
  <si>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</si>
  <si>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</si>
  <si>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</si>
  <si>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</si>
  <si>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</si>
  <si>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</si>
  <si>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</si>
  <si>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</si>
  <si>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</si>
  <si>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</si>
  <si>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</si>
  <si>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</si>
  <si>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</si>
  <si>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</si>
  <si>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</si>
  <si>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</si>
  <si>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</si>
  <si>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</si>
  <si>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</si>
  <si>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</si>
  <si>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</si>
  <si>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</si>
  <si>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</si>
  <si>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</si>
  <si>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</si>
  <si>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</si>
  <si>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</si>
  <si>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</si>
  <si>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</si>
  <si>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</si>
  <si>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</si>
  <si>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</si>
  <si>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</si>
  <si>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</si>
  <si>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</si>
  <si>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</si>
  <si>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</si>
  <si>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</si>
  <si>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</si>
  <si>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</si>
  <si>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</si>
  <si>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</si>
  <si>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</si>
  <si>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</si>
  <si>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</si>
  <si>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</si>
  <si>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</si>
  <si>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</si>
  <si>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</si>
  <si>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</si>
  <si>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</si>
  <si>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</si>
  <si>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</si>
  <si>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</si>
  <si>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</si>
  <si>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</si>
  <si>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</si>
  <si>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</si>
  <si>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</si>
  <si>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</si>
  <si>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</si>
  <si>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</si>
  <si>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</si>
  <si>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</si>
  <si>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</si>
  <si>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</si>
  <si>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</si>
  <si>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</si>
  <si>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</si>
  <si>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</si>
  <si>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</si>
  <si>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</si>
  <si>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</si>
  <si>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</si>
  <si>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</si>
  <si>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</si>
  <si>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</si>
  <si>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</si>
  <si>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</si>
  <si>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</si>
  <si>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</si>
  <si>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</si>
  <si>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</si>
  <si>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</si>
  <si>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</si>
  <si>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</si>
  <si>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</si>
  <si>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</si>
  <si>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</si>
  <si>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</si>
  <si>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</si>
  <si>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</si>
  <si>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</si>
  <si>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</si>
  <si>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</si>
  <si>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</si>
  <si>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</si>
  <si>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</si>
  <si>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</si>
  <si>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</si>
  <si>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</si>
  <si>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</si>
  <si>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</si>
  <si>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</si>
  <si>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</si>
  <si>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</si>
  <si>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</si>
  <si>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</si>
  <si>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</si>
  <si>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</si>
  <si>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</si>
  <si>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</si>
  <si>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</si>
  <si>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</si>
  <si>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</si>
  <si>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</si>
  <si>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</si>
  <si>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</si>
  <si>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</si>
  <si>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</si>
  <si>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</si>
  <si>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</si>
  <si>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</si>
  <si>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</si>
  <si>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</si>
  <si>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</si>
  <si>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</si>
  <si>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</si>
  <si>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</si>
  <si>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</si>
  <si>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</si>
  <si>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</si>
  <si>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</si>
  <si>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</si>
  <si>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</si>
  <si>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</si>
  <si>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</si>
  <si>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</si>
  <si>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</si>
  <si>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</si>
  <si>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</si>
  <si>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</si>
  <si>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</si>
  <si>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</si>
  <si>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</si>
  <si>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</si>
  <si>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</si>
  <si>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</si>
  <si>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</si>
  <si>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</si>
  <si>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</si>
  <si>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</si>
  <si>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</si>
  <si>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</si>
  <si>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</si>
  <si>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</si>
  <si>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</si>
  <si>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</si>
  <si>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</si>
  <si>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</si>
  <si>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</si>
  <si>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</si>
  <si>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</si>
  <si>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</si>
  <si>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</si>
  <si>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</si>
  <si>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</si>
  <si>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</si>
  <si>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</si>
  <si>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</si>
  <si>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</si>
  <si>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</si>
  <si>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</si>
  <si>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</si>
  <si>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</si>
  <si>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</si>
  <si>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</si>
  <si>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</si>
  <si>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</si>
  <si>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</si>
  <si>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</si>
  <si>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</si>
  <si>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</si>
  <si>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</si>
  <si>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</si>
  <si>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</si>
  <si>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</si>
  <si>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</si>
  <si>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</si>
  <si>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</si>
  <si>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</si>
  <si>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</si>
  <si>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</si>
  <si>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</si>
  <si>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</si>
  <si>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</si>
  <si>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</si>
  <si>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</si>
  <si>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</si>
  <si>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</si>
  <si>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</si>
  <si>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</si>
  <si>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</si>
  <si>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</si>
  <si>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</si>
  <si>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</si>
  <si>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</si>
  <si>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</si>
  <si>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</si>
  <si>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</si>
  <si>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</si>
  <si>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</si>
  <si>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</si>
  <si>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</si>
  <si>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</si>
  <si>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</si>
  <si>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</si>
  <si>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</si>
  <si>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</si>
  <si>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</si>
  <si>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</si>
  <si>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</si>
  <si>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</si>
  <si>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</si>
  <si>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</si>
  <si>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</si>
  <si>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</si>
  <si>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</si>
  <si>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</si>
  <si>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</si>
  <si>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</si>
  <si>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</si>
  <si>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</si>
  <si>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</si>
  <si>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</si>
  <si>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</si>
  <si>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</si>
  <si>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</si>
  <si>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</si>
  <si>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</si>
  <si>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</si>
  <si>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</si>
  <si>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</si>
  <si>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</si>
  <si>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</si>
  <si>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</si>
  <si>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</si>
  <si>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</si>
  <si>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</si>
  <si>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</si>
  <si>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</si>
  <si>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</si>
  <si>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</si>
  <si>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</si>
  <si>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</si>
  <si>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</si>
  <si>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</si>
  <si>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</si>
  <si>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</si>
  <si>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</si>
  <si>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</si>
  <si>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</si>
  <si>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</si>
  <si>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</si>
  <si>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</si>
  <si>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</si>
  <si>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</si>
  <si>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</si>
  <si>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</si>
  <si>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</si>
  <si>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</si>
  <si>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</si>
  <si>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</si>
  <si>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</si>
  <si>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</si>
  <si>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</si>
  <si>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</si>
  <si>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</si>
  <si>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</si>
  <si>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</si>
  <si>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</si>
  <si>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</si>
  <si>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</si>
  <si>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</si>
  <si>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</si>
  <si>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</si>
  <si>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</si>
  <si>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</si>
  <si>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</si>
  <si>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</si>
  <si>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</si>
  <si>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</si>
  <si>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</si>
  <si>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</si>
  <si>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</si>
  <si>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</si>
  <si>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</si>
  <si>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</si>
  <si>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</si>
  <si>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</si>
  <si>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</si>
  <si>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</si>
  <si>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</si>
  <si>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</si>
  <si>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</si>
  <si>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</si>
  <si>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</si>
  <si>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</si>
  <si>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</si>
  <si>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</si>
  <si>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</si>
  <si>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</si>
  <si>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</si>
  <si>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</si>
  <si>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</si>
  <si>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</si>
  <si>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</si>
  <si>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</si>
  <si>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</si>
  <si>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</si>
  <si>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</si>
  <si>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</si>
  <si>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</si>
  <si>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</si>
  <si>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</si>
  <si>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</si>
  <si>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</si>
  <si>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</si>
  <si>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</si>
  <si>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</si>
  <si>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</si>
  <si>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</si>
  <si>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</si>
  <si>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</si>
  <si>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</si>
  <si>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</si>
  <si>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</si>
  <si>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</si>
  <si>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</si>
  <si>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</si>
  <si>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</si>
  <si>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</si>
  <si>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</si>
  <si>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</si>
  <si>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</si>
  <si>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</si>
  <si>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</si>
  <si>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</si>
  <si>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</si>
  <si>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</si>
  <si>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</si>
  <si>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</si>
  <si>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</si>
  <si>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</si>
  <si>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</si>
  <si>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</si>
  <si>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</si>
  <si>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</si>
  <si>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</si>
  <si>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</si>
  <si>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</si>
  <si>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</si>
  <si>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</si>
  <si>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</si>
  <si>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</si>
  <si>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</si>
  <si>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</si>
  <si>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</si>
  <si>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</si>
  <si>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</si>
  <si>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</si>
  <si>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</si>
  <si>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</si>
  <si>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</si>
  <si>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</si>
  <si>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</si>
  <si>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</si>
  <si>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</si>
  <si>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</si>
  <si>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</si>
  <si>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</si>
  <si>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</si>
  <si>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</si>
  <si>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</si>
  <si>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</si>
  <si>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</si>
  <si>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</si>
  <si>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</si>
  <si>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</si>
  <si>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</si>
  <si>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</si>
  <si>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</si>
  <si>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</si>
  <si>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</si>
  <si>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</si>
  <si>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</si>
  <si>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</si>
  <si>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</si>
  <si>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</si>
  <si>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</si>
  <si>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</si>
  <si>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</si>
  <si>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</si>
  <si>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</si>
  <si>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</si>
  <si>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</si>
  <si>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</si>
  <si>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</si>
  <si>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</si>
  <si>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</si>
  <si>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</si>
  <si>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</si>
  <si>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</si>
  <si>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</si>
  <si>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</si>
  <si>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</si>
  <si>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</si>
  <si>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</si>
  <si>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</si>
  <si>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</si>
  <si>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</si>
  <si>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</si>
  <si>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</si>
  <si>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</si>
  <si>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</si>
  <si>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</si>
  <si>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</si>
  <si>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</si>
  <si>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</si>
  <si>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</si>
  <si>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</si>
  <si>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</si>
  <si>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</si>
  <si>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</si>
  <si>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</si>
  <si>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</si>
  <si>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</si>
  <si>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</si>
  <si>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</si>
  <si>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</si>
  <si>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</si>
  <si>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</si>
  <si>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</si>
  <si>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</si>
  <si>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</si>
  <si>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</si>
  <si>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</si>
  <si>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</si>
  <si>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</si>
  <si>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</si>
  <si>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</si>
  <si>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</si>
  <si>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</si>
  <si>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</si>
  <si>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</si>
  <si>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</si>
  <si>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</si>
  <si>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</si>
  <si>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</si>
  <si>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</si>
  <si>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</si>
  <si>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</si>
  <si>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</si>
  <si>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</si>
  <si>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</si>
  <si>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</si>
  <si>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</si>
  <si>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</si>
  <si>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</si>
  <si>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</si>
  <si>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</si>
  <si>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</si>
  <si>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</si>
  <si>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</si>
  <si>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</si>
  <si>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</si>
  <si>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</si>
  <si>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</si>
  <si>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</si>
  <si>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</si>
  <si>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</si>
  <si>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</si>
  <si>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</si>
  <si>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</si>
  <si>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</si>
  <si>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</si>
  <si>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</si>
  <si>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</si>
  <si>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</si>
  <si>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</si>
  <si>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</si>
  <si>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</si>
  <si>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</si>
  <si>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</si>
  <si>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</si>
  <si>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</si>
  <si>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</si>
  <si>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</si>
  <si>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</si>
  <si>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</si>
  <si>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</si>
  <si>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</si>
  <si>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</si>
  <si>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</si>
  <si>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</si>
  <si>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</si>
  <si>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</si>
  <si>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</si>
  <si>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</si>
  <si>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</si>
  <si>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</si>
  <si>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</si>
  <si>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</si>
  <si>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</si>
  <si>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</si>
  <si>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</si>
  <si>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</si>
  <si>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</si>
  <si>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</si>
  <si>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</si>
  <si>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</si>
  <si>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</si>
  <si>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</si>
  <si>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</si>
  <si>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</si>
  <si>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</si>
  <si>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</si>
  <si>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</si>
  <si>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</si>
  <si>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</si>
  <si>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</si>
  <si>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</si>
  <si>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</si>
  <si>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</si>
  <si>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</si>
  <si>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</si>
  <si>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</si>
  <si>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</si>
  <si>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</si>
  <si>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</si>
  <si>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</si>
  <si>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</si>
  <si>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</si>
  <si>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</si>
  <si>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</si>
  <si>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</si>
  <si>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</si>
  <si>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</si>
  <si>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</si>
  <si>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</si>
  <si>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</si>
  <si>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</si>
  <si>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</si>
  <si>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</si>
  <si>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</si>
  <si>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</si>
  <si>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</si>
  <si>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</si>
  <si>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</si>
  <si>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</si>
  <si>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</si>
  <si>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</si>
  <si>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</si>
  <si>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</si>
  <si>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</si>
  <si>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</si>
  <si>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</si>
  <si>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</si>
  <si>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</si>
  <si>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</si>
  <si>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</si>
  <si>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</si>
  <si>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</si>
  <si>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</si>
  <si>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</si>
  <si>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</si>
  <si>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</si>
  <si>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</si>
  <si>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</si>
  <si>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</si>
  <si>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</si>
  <si>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</si>
  <si>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</si>
  <si>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</si>
  <si>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</si>
  <si>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</si>
  <si>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</si>
  <si>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</si>
  <si>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</si>
  <si>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</si>
  <si>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</si>
  <si>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</si>
  <si>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</si>
  <si>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</si>
  <si>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</si>
  <si>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</si>
  <si>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</si>
  <si>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</si>
  <si>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</si>
  <si>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</si>
  <si>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</si>
  <si>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</si>
  <si>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</si>
  <si>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</si>
  <si>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</si>
  <si>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</si>
  <si>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</si>
  <si>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</si>
  <si>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</si>
  <si>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</si>
  <si>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</si>
  <si>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</si>
  <si>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</si>
  <si>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</si>
  <si>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</si>
  <si>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</si>
  <si>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</si>
  <si>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</si>
  <si>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</si>
  <si>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</si>
  <si>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</si>
  <si>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</si>
  <si>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</si>
  <si>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</si>
  <si>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</si>
  <si>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</si>
  <si>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</si>
  <si>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</si>
  <si>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</si>
  <si>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</si>
  <si>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</si>
  <si>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</si>
  <si>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</si>
  <si>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</si>
  <si>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</si>
  <si>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</si>
  <si>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</si>
  <si>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</si>
  <si>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</si>
  <si>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</si>
  <si>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</si>
  <si>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</si>
  <si>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</si>
  <si>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</si>
  <si>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</si>
  <si>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</si>
  <si>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</si>
  <si>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</si>
  <si>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</si>
  <si>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</si>
  <si>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</si>
  <si>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</si>
  <si>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</si>
  <si>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</si>
  <si>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</si>
  <si>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</si>
  <si>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</si>
  <si>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</si>
  <si>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</si>
  <si>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</si>
  <si>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</si>
  <si>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</si>
  <si>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</si>
  <si>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</si>
  <si>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</si>
  <si>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</si>
  <si>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</si>
  <si>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</si>
  <si>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</si>
  <si>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</si>
  <si>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</si>
  <si>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</si>
  <si>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</si>
  <si>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</si>
  <si>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</si>
  <si>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</si>
  <si>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</si>
  <si>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</si>
  <si>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</si>
  <si>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</si>
  <si>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</si>
  <si>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</si>
  <si>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</si>
  <si>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</si>
  <si>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</si>
  <si>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</si>
  <si>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</si>
  <si>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</si>
  <si>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</si>
  <si>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</si>
  <si>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</si>
  <si>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</si>
  <si>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</si>
  <si>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</si>
  <si>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</si>
  <si>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</si>
  <si>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</si>
  <si>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</si>
  <si>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</si>
  <si>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</si>
  <si>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</si>
  <si>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</si>
  <si>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</si>
  <si>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</si>
  <si>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</si>
  <si>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</si>
  <si>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</si>
  <si>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</si>
  <si>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</si>
  <si>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</si>
  <si>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</si>
  <si>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</si>
  <si>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</si>
  <si>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</si>
  <si>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</si>
  <si>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</si>
  <si>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</si>
  <si>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</si>
  <si>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</si>
  <si>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</si>
  <si>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</si>
  <si>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</si>
  <si>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</si>
  <si>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</si>
  <si>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</si>
  <si>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</si>
  <si>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</si>
  <si>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</si>
  <si>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</si>
  <si>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</si>
  <si>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</si>
  <si>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</si>
  <si>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</si>
  <si>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</si>
  <si>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</si>
  <si>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</si>
  <si>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</si>
  <si>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</si>
  <si>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</si>
  <si>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</si>
  <si>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</si>
  <si>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</si>
  <si>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</si>
  <si>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</si>
  <si>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</si>
  <si>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</si>
  <si>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</si>
  <si>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</si>
  <si>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</si>
  <si>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</si>
  <si>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</si>
  <si>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</si>
  <si>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</si>
  <si>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</si>
  <si>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</si>
  <si>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</si>
  <si>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</si>
  <si>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</si>
  <si>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</si>
  <si>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</si>
  <si>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</si>
  <si>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</si>
  <si>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</si>
  <si>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</si>
  <si>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</si>
  <si>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</si>
  <si>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</si>
  <si>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</si>
  <si>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</si>
  <si>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</si>
  <si>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</si>
  <si>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</si>
  <si>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</si>
  <si>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</si>
  <si>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</si>
  <si>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</si>
  <si>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</si>
  <si>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</si>
  <si>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</si>
  <si>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</si>
  <si>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</si>
  <si>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</si>
  <si>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</si>
  <si>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</si>
  <si>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</si>
  <si>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</si>
  <si>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</si>
  <si>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</si>
  <si>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</si>
  <si>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</si>
  <si>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</si>
  <si>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</si>
  <si>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</si>
  <si>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</si>
  <si>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</si>
  <si>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</si>
  <si>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</si>
  <si>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</si>
  <si>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</si>
  <si>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</si>
  <si>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</si>
  <si>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</si>
  <si>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</si>
  <si>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</si>
  <si>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</si>
  <si>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</si>
  <si>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</si>
  <si>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</si>
  <si>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</si>
  <si>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</si>
  <si>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</si>
  <si>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</si>
  <si>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</si>
  <si>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</si>
  <si>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</si>
  <si>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</si>
  <si>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</si>
  <si>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</si>
  <si>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</si>
  <si>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</si>
  <si>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</si>
  <si>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</si>
  <si>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</si>
  <si>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</si>
  <si>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</si>
  <si>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</si>
  <si>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</si>
  <si>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</si>
  <si>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</si>
  <si>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</si>
  <si>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</si>
  <si>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</si>
  <si>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</si>
  <si>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</si>
  <si>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</si>
  <si>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</si>
  <si>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</si>
  <si>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</si>
  <si>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</si>
  <si>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</si>
  <si>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</si>
  <si>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</si>
  <si>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</si>
  <si>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</si>
  <si>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</si>
  <si>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</si>
  <si>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</si>
  <si>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</si>
  <si>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</si>
  <si>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</si>
  <si>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</si>
  <si>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</si>
  <si>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</si>
  <si>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</si>
  <si>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</si>
  <si>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</si>
  <si>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</si>
  <si>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</si>
  <si>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</si>
  <si>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</si>
  <si>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</si>
  <si>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</si>
  <si>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</si>
  <si>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</si>
  <si>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</si>
  <si>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</si>
  <si>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</si>
  <si>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</si>
  <si>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</si>
  <si>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</si>
  <si>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</si>
  <si>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</si>
  <si>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</si>
  <si>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</si>
  <si>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</si>
  <si>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</si>
  <si>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</si>
  <si>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</si>
  <si>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</si>
  <si>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</si>
  <si>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</si>
  <si>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</si>
  <si>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</si>
  <si>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</si>
  <si>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</si>
  <si>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</si>
  <si>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</si>
  <si>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</si>
  <si>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</si>
  <si>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</si>
  <si>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</si>
  <si>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</si>
  <si>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</si>
  <si>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</si>
  <si>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</si>
  <si>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</si>
  <si>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</si>
  <si>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</si>
  <si>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</si>
  <si>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</si>
  <si>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</si>
  <si>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</si>
  <si>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</si>
  <si>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</si>
  <si>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</si>
  <si>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</si>
  <si>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</si>
  <si>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</si>
  <si>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</si>
  <si>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</si>
  <si>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</si>
  <si>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</si>
  <si>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</si>
  <si>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</si>
  <si>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</si>
  <si>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</si>
  <si>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</si>
  <si>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</si>
  <si>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</si>
  <si>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</si>
  <si>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</si>
  <si>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</si>
  <si>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</si>
  <si>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</si>
  <si>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</si>
  <si>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</si>
  <si>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</si>
  <si>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</si>
  <si>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</si>
  <si>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</si>
  <si>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</si>
  <si>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</si>
  <si>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</si>
  <si>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</si>
  <si>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</si>
  <si>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</si>
  <si>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</si>
  <si>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</si>
  <si>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</si>
  <si>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</si>
  <si>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</si>
  <si>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</si>
  <si>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</si>
  <si>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</si>
  <si>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</si>
  <si>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</si>
  <si>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</si>
  <si>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</si>
  <si>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</si>
  <si>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</si>
  <si>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</si>
  <si>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</si>
  <si>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</si>
  <si>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</si>
  <si>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</si>
  <si>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</si>
  <si>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</si>
  <si>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</si>
  <si>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</si>
  <si>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</si>
  <si>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</si>
  <si>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</si>
  <si>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</si>
  <si>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</si>
  <si>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</si>
  <si>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</si>
  <si>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</si>
  <si>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</si>
  <si>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</si>
  <si>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</si>
  <si>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</si>
  <si>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</si>
  <si>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</si>
  <si>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</si>
  <si>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</si>
  <si>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</si>
  <si>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</si>
  <si>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</si>
  <si>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</si>
  <si>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</si>
  <si>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</si>
  <si>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</si>
  <si>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</si>
  <si>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</si>
  <si>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</si>
  <si>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</si>
  <si>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</si>
  <si>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</si>
  <si>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</si>
  <si>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</si>
  <si>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</si>
  <si>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</si>
  <si>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</si>
  <si>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</si>
  <si>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</si>
  <si>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</si>
  <si>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</si>
  <si>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</si>
  <si>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</si>
  <si>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</si>
  <si>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</si>
  <si>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</si>
  <si>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</si>
  <si>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</si>
  <si>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</si>
  <si>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</si>
  <si>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</si>
  <si>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</si>
  <si>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</si>
  <si>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</si>
  <si>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</si>
  <si>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</si>
  <si>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</si>
  <si>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</si>
  <si>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</si>
  <si>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</si>
  <si>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</si>
  <si>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</si>
  <si>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</si>
  <si>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</si>
  <si>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</si>
  <si>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</si>
  <si>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</si>
  <si>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</si>
  <si>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</si>
  <si>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</si>
  <si>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</si>
  <si>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</si>
  <si>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</si>
  <si>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</si>
  <si>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</si>
  <si>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</si>
  <si>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</si>
  <si>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</si>
  <si>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</si>
  <si>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</si>
  <si>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</si>
  <si>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</si>
  <si>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</si>
  <si>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</si>
  <si>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</si>
  <si>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</si>
  <si>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</si>
  <si>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</si>
  <si>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</si>
  <si>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</si>
  <si>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</si>
  <si>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</si>
  <si>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</si>
  <si>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</si>
  <si>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</si>
  <si>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</si>
  <si>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</si>
  <si>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</si>
  <si>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</si>
  <si>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</si>
  <si>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</si>
  <si>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</si>
  <si>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</si>
  <si>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</si>
  <si>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</si>
  <si>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</si>
  <si>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</si>
  <si>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</si>
  <si>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</si>
  <si>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</si>
  <si>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</si>
  <si>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</si>
  <si>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</si>
  <si>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</si>
  <si>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</si>
  <si>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</si>
  <si>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</si>
  <si>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</si>
  <si>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</si>
  <si>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</si>
  <si>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</si>
  <si>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</si>
  <si>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</si>
  <si>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</si>
  <si>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</si>
  <si>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</si>
  <si>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</si>
  <si>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</si>
  <si>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</si>
  <si>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</si>
  <si>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</si>
  <si>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</si>
  <si>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</si>
  <si>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</si>
  <si>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</si>
  <si>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</si>
  <si>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</si>
  <si>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</si>
  <si>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</si>
  <si>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</si>
  <si>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</si>
  <si>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</si>
  <si>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</si>
  <si>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</si>
  <si>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</si>
  <si>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</si>
  <si>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</si>
  <si>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</si>
  <si>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</si>
  <si>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</si>
  <si>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</si>
  <si>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</si>
  <si>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</si>
  <si>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</si>
  <si>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</si>
  <si>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</si>
  <si>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</si>
  <si>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</si>
  <si>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</si>
  <si>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</si>
  <si>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</si>
  <si>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</si>
  <si>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</si>
  <si>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</si>
  <si>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</si>
  <si>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</si>
  <si>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</si>
  <si>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</si>
  <si>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</si>
  <si>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</si>
  <si>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</si>
  <si>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</si>
  <si>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</si>
  <si>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</si>
  <si>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</si>
  <si>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</si>
  <si>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</si>
  <si>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</si>
  <si>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</si>
  <si>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</si>
  <si>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</si>
  <si>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</si>
  <si>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</si>
  <si>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</si>
  <si>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</si>
  <si>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</si>
  <si>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</si>
  <si>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</si>
  <si>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</si>
  <si>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</si>
  <si>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</si>
  <si>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</si>
  <si>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</si>
  <si>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</si>
  <si>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</si>
  <si>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</si>
  <si>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</si>
  <si>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</si>
  <si>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</si>
  <si>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</si>
  <si>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</si>
  <si>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</si>
  <si>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</si>
  <si>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</si>
  <si>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</si>
  <si>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</si>
  <si>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</si>
  <si>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</si>
  <si>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</si>
  <si>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</si>
  <si>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</si>
  <si>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</si>
  <si>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</si>
  <si>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</si>
  <si>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</si>
  <si>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</si>
  <si>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</si>
  <si>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</si>
  <si>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</si>
  <si>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</si>
  <si>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</si>
  <si>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</si>
  <si>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</si>
  <si>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</si>
  <si>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</si>
  <si>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</si>
  <si>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</si>
  <si>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</si>
  <si>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</si>
  <si>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</si>
  <si>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</si>
  <si>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</si>
  <si>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</si>
  <si>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</si>
  <si>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</si>
  <si>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</si>
  <si>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</si>
  <si>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</si>
  <si>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</si>
  <si>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</si>
  <si>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</si>
  <si>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</si>
  <si>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</si>
  <si>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</si>
  <si>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</si>
  <si>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</si>
  <si>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</si>
  <si>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</si>
  <si>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</si>
  <si>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</si>
  <si>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</si>
  <si>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</si>
  <si>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</si>
  <si>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</si>
  <si>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</si>
  <si>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</si>
  <si>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</si>
  <si>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</si>
  <si>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</si>
  <si>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</si>
  <si>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</si>
  <si>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</si>
  <si>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</si>
  <si>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</si>
  <si>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</si>
  <si>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</si>
  <si>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</si>
  <si>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</si>
  <si>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</si>
  <si>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</si>
  <si>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</si>
  <si>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</si>
  <si>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</si>
  <si>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</si>
  <si>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</si>
  <si>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</si>
  <si>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</si>
  <si>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</si>
  <si>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</si>
  <si>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</si>
  <si>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</si>
  <si>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</si>
  <si>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</si>
  <si>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</si>
  <si>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</si>
  <si>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</si>
  <si>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</si>
  <si>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</si>
  <si>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</si>
  <si>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</si>
  <si>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</si>
  <si>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</si>
  <si>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</si>
  <si>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</si>
  <si>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</si>
  <si>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</si>
  <si>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</si>
  <si>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</si>
  <si>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</si>
  <si>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</si>
  <si>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</si>
  <si>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</si>
  <si>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</si>
  <si>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</si>
  <si>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</si>
  <si>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</si>
  <si>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</si>
  <si>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</si>
  <si>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</si>
  <si>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</si>
  <si>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</si>
  <si>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</si>
  <si>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</si>
  <si>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</si>
  <si>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</si>
  <si>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</si>
  <si>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</si>
  <si>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</si>
  <si>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</si>
  <si>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</si>
  <si>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</si>
  <si>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</si>
  <si>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</si>
  <si>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</si>
  <si>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</si>
  <si>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</si>
  <si>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</si>
  <si>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</si>
  <si>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</si>
  <si>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</si>
  <si>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</si>
  <si>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</si>
  <si>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</si>
  <si>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</si>
  <si>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</si>
  <si>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</si>
  <si>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</si>
  <si>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</si>
  <si>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</si>
  <si>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</si>
  <si>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</si>
  <si>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</si>
  <si>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</si>
  <si>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</si>
  <si>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</si>
  <si>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</si>
  <si>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</si>
  <si>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</si>
  <si>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</si>
  <si>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</si>
  <si>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</si>
  <si>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</si>
  <si>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</si>
  <si>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</si>
  <si>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</si>
  <si>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</si>
  <si>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</si>
  <si>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</si>
  <si>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</si>
  <si>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</si>
  <si>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</si>
  <si>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</si>
  <si>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</si>
  <si>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</si>
  <si>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</si>
  <si>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</si>
  <si>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</si>
  <si>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</si>
  <si>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</si>
  <si>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</si>
  <si>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</si>
  <si>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</si>
  <si>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</si>
  <si>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</si>
  <si>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</si>
  <si>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</si>
  <si>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</si>
  <si>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</si>
  <si>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</si>
  <si>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</si>
  <si>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</si>
  <si>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</si>
  <si>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</si>
  <si>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</si>
  <si>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</si>
  <si>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</si>
  <si>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</si>
  <si>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</si>
  <si>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</si>
  <si>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</si>
  <si>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</si>
  <si>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</si>
  <si>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</si>
  <si>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</si>
  <si>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</si>
  <si>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</si>
  <si>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</si>
  <si>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</si>
  <si>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</si>
  <si>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</si>
  <si>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</si>
  <si>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</si>
  <si>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</si>
  <si>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</si>
  <si>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</si>
  <si>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</si>
  <si>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</si>
  <si>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</si>
  <si>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</si>
  <si>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</si>
  <si>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</si>
  <si>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</si>
  <si>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</si>
  <si>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</si>
  <si>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</si>
  <si>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</si>
  <si>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</si>
  <si>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</si>
  <si>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</si>
  <si>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</si>
  <si>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</si>
  <si>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</si>
  <si>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</si>
  <si>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</si>
  <si>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</si>
  <si>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</si>
  <si>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</si>
  <si>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</si>
  <si>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</si>
  <si>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</si>
  <si>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</si>
  <si>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</si>
  <si>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</si>
  <si>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</si>
  <si>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</si>
  <si>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</si>
  <si>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</si>
  <si>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</si>
  <si>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</si>
  <si>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</si>
  <si>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</si>
  <si>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</si>
  <si>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</si>
  <si>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</si>
  <si>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</si>
  <si>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</si>
  <si>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</si>
  <si>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</si>
  <si>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</si>
  <si>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</si>
  <si>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</si>
  <si>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</si>
  <si>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</si>
  <si>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</si>
  <si>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</si>
  <si>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</si>
  <si>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</si>
  <si>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</si>
  <si>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</si>
  <si>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</si>
  <si>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</si>
  <si>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</si>
  <si>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</si>
  <si>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</si>
  <si>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</si>
  <si>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</si>
  <si>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</si>
  <si>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</si>
  <si>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</si>
  <si>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</si>
  <si>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</si>
  <si>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</si>
  <si>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</si>
  <si>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</si>
  <si>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</si>
  <si>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</si>
  <si>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</si>
  <si>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</si>
  <si>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</si>
  <si>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</si>
  <si>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</si>
  <si>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</si>
  <si>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</si>
  <si>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</si>
  <si>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</si>
  <si>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</si>
  <si>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</si>
  <si>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</si>
  <si>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</si>
  <si>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</si>
  <si>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</si>
  <si>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</si>
  <si>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</si>
  <si>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</si>
  <si>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</si>
  <si>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</si>
  <si>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</si>
  <si>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</si>
  <si>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</si>
  <si>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</si>
  <si>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</si>
  <si>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</si>
  <si>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</si>
  <si>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</si>
  <si>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</si>
  <si>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</si>
  <si>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</si>
  <si>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</si>
  <si>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</si>
  <si>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</si>
  <si>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</si>
  <si>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</si>
  <si>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</si>
  <si>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</si>
  <si>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</si>
  <si>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</si>
  <si>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</si>
  <si>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</si>
  <si>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</si>
  <si>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</si>
  <si>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</si>
  <si>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</si>
  <si>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</si>
  <si>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</si>
  <si>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</si>
  <si>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</si>
  <si>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</si>
  <si>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</si>
  <si>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</si>
  <si>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</si>
  <si>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</si>
  <si>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</si>
  <si>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</si>
  <si>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</si>
  <si>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</si>
  <si>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</si>
  <si>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</si>
  <si>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</si>
  <si>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</si>
  <si>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</si>
  <si>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</si>
  <si>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</si>
  <si>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</si>
  <si>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</si>
  <si>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</si>
  <si>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</si>
  <si>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</si>
  <si>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</si>
  <si>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</si>
  <si>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</si>
  <si>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</si>
  <si>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</si>
  <si>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</si>
  <si>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</si>
  <si>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</si>
  <si>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</si>
  <si>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</si>
  <si>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</si>
  <si>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</si>
  <si>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</si>
  <si>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</si>
  <si>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</si>
  <si>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</si>
  <si>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</si>
  <si>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</si>
  <si>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</si>
  <si>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</si>
  <si>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</si>
  <si>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</si>
  <si>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</si>
  <si>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</si>
  <si>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</si>
  <si>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</si>
  <si>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</si>
  <si>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</si>
  <si>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</si>
  <si>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</si>
  <si>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</si>
  <si>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</si>
  <si>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</si>
  <si>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</si>
  <si>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</si>
  <si>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</si>
  <si>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</si>
  <si>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</si>
  <si>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</si>
  <si>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</si>
  <si>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</si>
  <si>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</si>
  <si>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</si>
  <si>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</si>
  <si>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</si>
  <si>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</si>
  <si>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</si>
  <si>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</si>
  <si>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</si>
  <si>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</si>
  <si>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</si>
  <si>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</si>
  <si>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</si>
  <si>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</si>
  <si>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</si>
  <si>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</si>
  <si>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</si>
  <si>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</si>
  <si>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</si>
  <si>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</si>
  <si>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</si>
  <si>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</si>
  <si>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</si>
  <si>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</si>
  <si>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</si>
  <si>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</si>
  <si>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</si>
  <si>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</si>
  <si>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</si>
  <si>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</si>
  <si>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</si>
  <si>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</si>
  <si>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</si>
  <si>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</si>
  <si>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</si>
  <si>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</si>
  <si>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</si>
  <si>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</si>
  <si>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</si>
  <si>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</si>
  <si>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</si>
  <si>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</si>
  <si>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</si>
  <si>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</si>
  <si>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</si>
  <si>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</si>
  <si>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</si>
  <si>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</si>
  <si>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</si>
  <si>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</si>
  <si>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</si>
  <si>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</si>
  <si>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</si>
  <si>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</si>
  <si>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</si>
  <si>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</si>
  <si>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</si>
  <si>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</si>
  <si>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</si>
  <si>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</si>
  <si>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</si>
  <si>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</si>
  <si>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</si>
  <si>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</si>
  <si>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</si>
  <si>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</si>
  <si>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</si>
  <si>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</si>
  <si>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</si>
  <si>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</si>
  <si>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</si>
  <si>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</si>
  <si>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</si>
  <si>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</si>
  <si>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</si>
  <si>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</si>
  <si>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</si>
  <si>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</si>
  <si>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</si>
  <si>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</si>
  <si>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</si>
  <si>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</si>
  <si>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</si>
  <si>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</si>
  <si>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</si>
  <si>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</si>
  <si>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</si>
  <si>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</si>
  <si>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</si>
  <si>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</si>
  <si>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</si>
  <si>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</si>
  <si>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</si>
  <si>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</si>
  <si>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</si>
  <si>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</si>
  <si>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</si>
  <si>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</si>
  <si>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</si>
  <si>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</si>
  <si>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</si>
  <si>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</si>
  <si>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</si>
  <si>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</si>
  <si>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</si>
  <si>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</si>
  <si>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</si>
  <si>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</si>
  <si>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</si>
  <si>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</si>
  <si>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</si>
  <si>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</si>
  <si>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</si>
  <si>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</si>
  <si>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</si>
  <si>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</si>
  <si>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</si>
  <si>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</si>
  <si>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</si>
  <si>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</si>
  <si>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</si>
  <si>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</si>
  <si>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</si>
  <si>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</si>
  <si>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</si>
  <si>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</si>
  <si>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</si>
  <si>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</si>
  <si>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</si>
  <si>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</si>
  <si>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</si>
  <si>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</si>
  <si>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</si>
  <si>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</si>
  <si>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</si>
  <si>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</si>
  <si>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</si>
  <si>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</si>
  <si>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</si>
  <si>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</si>
  <si>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</si>
  <si>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</si>
  <si>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</si>
  <si>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</si>
  <si>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</si>
  <si>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</si>
  <si>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</si>
  <si>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</si>
  <si>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</si>
  <si>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</si>
  <si>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</si>
  <si>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</si>
  <si>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</si>
  <si>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</si>
  <si>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</si>
  <si>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</si>
  <si>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</si>
  <si>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</si>
  <si>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</si>
  <si>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</si>
  <si>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</si>
  <si>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</si>
  <si>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</si>
  <si>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</si>
  <si>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</si>
  <si>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</si>
  <si>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</si>
  <si>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</si>
  <si>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</si>
  <si>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</si>
  <si>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</si>
  <si>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</si>
  <si>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</si>
  <si>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</si>
  <si>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</si>
  <si>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</si>
  <si>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</si>
  <si>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</si>
  <si>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</si>
  <si>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</si>
  <si>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</si>
  <si>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</si>
  <si>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</si>
  <si>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</si>
  <si>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</si>
  <si>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</si>
  <si>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</si>
  <si>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</si>
  <si>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</si>
  <si>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</si>
  <si>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</si>
  <si>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</si>
  <si>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</si>
  <si>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</si>
  <si>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</si>
  <si>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</si>
  <si>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</si>
  <si>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</si>
  <si>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</si>
  <si>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</si>
  <si>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</si>
  <si>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</si>
  <si>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</si>
  <si>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</si>
  <si>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</si>
  <si>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</si>
  <si>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</si>
  <si>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</si>
  <si>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</si>
  <si>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</si>
  <si>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</si>
  <si>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</si>
  <si>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</si>
  <si>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</si>
  <si>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</si>
  <si>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</si>
  <si>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</si>
  <si>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</si>
  <si>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</si>
  <si>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</si>
  <si>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</si>
  <si>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</si>
  <si>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</si>
  <si>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</si>
  <si>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</si>
  <si>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</si>
  <si>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</si>
  <si>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</si>
  <si>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</si>
  <si>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</si>
  <si>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</si>
  <si>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</si>
  <si>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</si>
  <si>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</si>
  <si>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</si>
  <si>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</si>
  <si>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</si>
  <si>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</si>
  <si>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</si>
  <si>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</si>
  <si>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</si>
  <si>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</si>
  <si>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</si>
  <si>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</si>
  <si>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</si>
  <si>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</si>
  <si>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</si>
  <si>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</si>
  <si>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</si>
  <si>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</si>
  <si>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</si>
  <si>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</si>
  <si>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</si>
  <si>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</si>
  <si>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</si>
  <si>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</si>
  <si>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</si>
  <si>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</si>
  <si>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</si>
  <si>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</si>
  <si>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</si>
  <si>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</si>
  <si>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</si>
  <si>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</si>
  <si>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</si>
  <si>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</si>
  <si>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</si>
  <si>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</si>
  <si>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</si>
  <si>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</si>
  <si>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</si>
  <si>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</si>
  <si>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</si>
  <si>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</si>
  <si>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</si>
  <si>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</si>
  <si>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</si>
  <si>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</si>
  <si>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</si>
  <si>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</si>
  <si>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</si>
  <si>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</si>
  <si>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</si>
  <si>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</si>
  <si>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</si>
  <si>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</si>
  <si>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</si>
  <si>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</si>
  <si>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</si>
  <si>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</si>
  <si>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</si>
  <si>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</si>
  <si>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</si>
  <si>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</si>
  <si>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</si>
  <si>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</si>
  <si>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</si>
  <si>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</si>
  <si>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</si>
  <si>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</si>
  <si>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</si>
  <si>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</si>
  <si>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</si>
  <si>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</si>
  <si>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</si>
  <si>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</si>
  <si>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</si>
  <si>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</si>
  <si>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</si>
  <si>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</si>
  <si>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</si>
  <si>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</si>
  <si>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</si>
  <si>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</si>
  <si>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</si>
  <si>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</si>
  <si>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</si>
  <si>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</si>
  <si>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</si>
  <si>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</si>
  <si>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</si>
  <si>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</si>
  <si>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</si>
  <si>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</si>
  <si>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</si>
  <si>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</si>
  <si>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</si>
  <si>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</si>
  <si>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</si>
  <si>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</si>
  <si>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</si>
  <si>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</si>
  <si>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</si>
  <si>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</si>
  <si>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</si>
  <si>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</si>
  <si>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</si>
  <si>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</si>
  <si>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</si>
  <si>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</si>
  <si>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</si>
  <si>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</si>
  <si>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</si>
  <si>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</si>
  <si>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</si>
  <si>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</si>
  <si>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</si>
  <si>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</si>
  <si>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</si>
  <si>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</si>
  <si>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</si>
  <si>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</si>
  <si>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</si>
  <si>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</si>
  <si>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</si>
  <si>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</si>
  <si>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</si>
  <si>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</si>
  <si>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</si>
  <si>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</si>
  <si>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</si>
  <si>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</si>
  <si>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</si>
  <si>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</si>
  <si>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</si>
  <si>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</si>
  <si>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</si>
  <si>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</si>
  <si>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</si>
  <si>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</si>
  <si>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</si>
  <si>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</si>
  <si>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</si>
  <si>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</si>
  <si>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</si>
  <si>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</si>
  <si>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</si>
  <si>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</si>
  <si>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</si>
  <si>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</si>
  <si>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</si>
  <si>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</si>
  <si>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</si>
  <si>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</si>
  <si>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</si>
  <si>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</si>
  <si>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</si>
  <si>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</si>
  <si>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</si>
  <si>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</si>
  <si>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</si>
  <si>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</si>
  <si>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</si>
  <si>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</si>
  <si>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</si>
  <si>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</si>
  <si>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</si>
  <si>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</si>
  <si>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</si>
  <si>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</si>
  <si>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</si>
  <si>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</si>
  <si>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</si>
  <si>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</si>
  <si>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</si>
  <si>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</si>
  <si>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</si>
  <si>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</si>
  <si>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</si>
  <si>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</si>
  <si>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</si>
  <si>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</si>
  <si>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</si>
  <si>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</si>
  <si>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</si>
  <si>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</si>
  <si>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</si>
  <si>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</si>
  <si>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</si>
  <si>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</si>
  <si>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</si>
  <si>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</si>
  <si>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</si>
  <si>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</si>
  <si>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</si>
  <si>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</si>
  <si>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</si>
  <si>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</si>
  <si>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</si>
  <si>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</si>
  <si>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</si>
  <si>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</si>
  <si>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</si>
  <si>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</si>
  <si>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</si>
  <si>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</si>
  <si>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</si>
  <si>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</si>
  <si>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</si>
  <si>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</si>
  <si>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</si>
  <si>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</si>
  <si>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</si>
  <si>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</si>
  <si>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</si>
  <si>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</si>
  <si>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</si>
  <si>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</si>
  <si>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</si>
  <si>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</si>
  <si>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</si>
  <si>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</si>
  <si>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</si>
  <si>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</si>
  <si>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</si>
  <si>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</si>
  <si>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</si>
  <si>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</si>
  <si>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</si>
  <si>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</si>
  <si>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</si>
  <si>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</si>
  <si>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</si>
  <si>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</si>
  <si>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</si>
  <si>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</si>
  <si>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</si>
  <si>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</si>
  <si>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</si>
  <si>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</si>
  <si>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</si>
  <si>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</si>
  <si>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</si>
  <si>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</si>
  <si>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</si>
  <si>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</si>
  <si>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</si>
  <si>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</si>
  <si>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</si>
  <si>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</si>
  <si>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</si>
  <si>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</si>
  <si>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</si>
  <si>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</si>
  <si>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</si>
  <si>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</si>
  <si>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</si>
  <si>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</si>
  <si>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</si>
  <si>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</si>
  <si>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</si>
  <si>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</si>
  <si>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</si>
  <si>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</si>
  <si>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</si>
  <si>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</si>
  <si>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</si>
  <si>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</si>
  <si>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</si>
  <si>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</si>
  <si>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</si>
  <si>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</si>
  <si>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</si>
  <si>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</si>
  <si>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</si>
  <si>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</si>
  <si>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</si>
  <si>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</si>
  <si>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</si>
  <si>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</si>
  <si>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</si>
  <si>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</si>
  <si>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</si>
  <si>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</si>
  <si>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</si>
  <si>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</si>
  <si>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</si>
  <si>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</si>
  <si>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</si>
  <si>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</si>
  <si>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</si>
  <si>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</si>
  <si>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</si>
  <si>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</si>
  <si>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</si>
  <si>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</si>
  <si>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</si>
  <si>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</si>
  <si>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</si>
  <si>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</si>
  <si>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</si>
  <si>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</si>
  <si>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</si>
  <si>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</si>
  <si>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</si>
  <si>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</si>
  <si>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</si>
  <si>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</si>
  <si>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</si>
  <si>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</si>
  <si>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</si>
  <si>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</si>
  <si>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</si>
  <si>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</si>
  <si>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</si>
  <si>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</si>
  <si>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</si>
  <si>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</si>
  <si>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</si>
  <si>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</si>
  <si>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</si>
  <si>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</si>
  <si>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</si>
  <si>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</si>
  <si>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</si>
  <si>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</si>
  <si>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</si>
  <si>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</si>
  <si>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</si>
  <si>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</si>
  <si>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</si>
  <si>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</si>
  <si>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</si>
  <si>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</si>
  <si>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</si>
  <si>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</si>
  <si>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</si>
  <si>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</si>
  <si>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</si>
  <si>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</si>
  <si>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</si>
  <si>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</si>
  <si>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</si>
  <si>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</si>
  <si>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</si>
  <si>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</si>
  <si>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</si>
  <si>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</si>
  <si>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</si>
  <si>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</si>
  <si>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</si>
  <si>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</si>
  <si>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</si>
  <si>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</si>
  <si>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</si>
  <si>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</si>
  <si>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</si>
  <si>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</si>
  <si>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</si>
  <si>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</si>
  <si>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</si>
  <si>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</si>
  <si>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</si>
  <si>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</si>
  <si>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</si>
  <si>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</si>
  <si>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</si>
  <si>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</si>
  <si>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</si>
  <si>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</si>
  <si>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</si>
  <si>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</si>
  <si>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</si>
  <si>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</si>
  <si>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</si>
  <si>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</si>
  <si>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</si>
  <si>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</si>
  <si>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</si>
  <si>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</si>
  <si>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</si>
  <si>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</si>
  <si>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</si>
  <si>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</si>
  <si>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</si>
  <si>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</si>
  <si>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</si>
  <si>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</si>
  <si>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</si>
  <si>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</si>
  <si>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</si>
  <si>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</si>
  <si>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</si>
  <si>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</si>
  <si>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</si>
  <si>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</si>
  <si>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</si>
  <si>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</si>
  <si>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</si>
  <si>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</si>
  <si>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</si>
  <si>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</si>
  <si>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</si>
  <si>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</si>
  <si>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</si>
  <si>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</si>
  <si>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</si>
  <si>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</si>
  <si>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</si>
  <si>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</si>
  <si>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</si>
  <si>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</si>
  <si>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</si>
  <si>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</si>
  <si>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</si>
  <si>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</si>
  <si>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</si>
  <si>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</si>
  <si>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</si>
  <si>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</si>
  <si>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</si>
  <si>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</si>
  <si>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</si>
  <si>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</si>
  <si>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</si>
  <si>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</si>
  <si>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</si>
  <si>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</si>
  <si>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</si>
  <si>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</si>
  <si>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</si>
  <si>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</si>
  <si>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</si>
  <si>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</si>
  <si>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</si>
  <si>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</si>
  <si>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</si>
  <si>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</si>
  <si>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</si>
  <si>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</si>
  <si>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</si>
  <si>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</si>
  <si>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</si>
  <si>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</si>
  <si>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</si>
  <si>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</si>
  <si>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</si>
  <si>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</si>
  <si>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</si>
  <si>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</si>
  <si>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</si>
  <si>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</si>
  <si>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</si>
  <si>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</si>
  <si>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</si>
  <si>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</si>
  <si>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</si>
  <si>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</si>
  <si>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</si>
  <si>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</si>
  <si>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</si>
  <si>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</si>
  <si>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</si>
  <si>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</si>
  <si>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</si>
  <si>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</si>
  <si>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</si>
  <si>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</si>
  <si>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</si>
  <si>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</si>
  <si>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</si>
  <si>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</si>
  <si>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</si>
  <si>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</si>
  <si>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</si>
  <si>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</si>
  <si>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</si>
  <si>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</si>
  <si>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</si>
  <si>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</si>
  <si>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</si>
  <si>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</si>
  <si>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</si>
  <si>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</si>
  <si>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</si>
  <si>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</si>
  <si>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</si>
  <si>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</si>
  <si>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</si>
  <si>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</si>
  <si>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</si>
  <si>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</si>
  <si>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</si>
  <si>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</si>
  <si>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</si>
  <si>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</si>
  <si>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</si>
  <si>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</si>
  <si>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</si>
  <si>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</si>
  <si>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</si>
  <si>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</si>
  <si>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</si>
  <si>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</si>
  <si>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</si>
  <si>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</si>
  <si>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</si>
  <si>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</si>
  <si>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</si>
  <si>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</si>
  <si>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</si>
  <si>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</si>
  <si>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</si>
  <si>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</si>
  <si>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</si>
  <si>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</si>
  <si>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</si>
  <si>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</si>
  <si>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</si>
  <si>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</si>
  <si>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</si>
  <si>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</si>
  <si>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</si>
  <si>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</si>
  <si>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</si>
  <si>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</si>
  <si>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</si>
  <si>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</si>
  <si>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</si>
  <si>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</si>
  <si>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</si>
  <si>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</si>
  <si>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</si>
  <si>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</si>
  <si>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</si>
  <si>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</si>
  <si>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</si>
  <si>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</si>
  <si>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</si>
  <si>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</si>
  <si>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</si>
  <si>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</si>
  <si>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</si>
  <si>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</si>
  <si>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</si>
  <si>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</si>
  <si>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</si>
  <si>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</si>
  <si>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</si>
  <si>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</si>
  <si>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</si>
  <si>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</si>
  <si>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</si>
  <si>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</si>
  <si>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</si>
  <si>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</si>
  <si>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</si>
  <si>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</si>
  <si>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</si>
  <si>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</si>
  <si>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</si>
  <si>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</si>
  <si>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</si>
  <si>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</si>
  <si>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</si>
  <si>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</si>
  <si>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</si>
  <si>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</si>
  <si>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</si>
  <si>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</si>
  <si>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</si>
  <si>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</si>
  <si>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</si>
  <si>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</si>
  <si>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</si>
  <si>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</si>
  <si>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</si>
  <si>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</si>
  <si>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</si>
  <si>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</si>
  <si>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</si>
  <si>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</si>
  <si>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</si>
  <si>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</si>
  <si>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</si>
  <si>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</si>
  <si>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</si>
  <si>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</si>
  <si>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</si>
  <si>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</si>
  <si>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</si>
  <si>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</si>
  <si>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</si>
  <si>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</si>
  <si>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</si>
  <si>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</si>
  <si>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</si>
  <si>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</si>
  <si>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</si>
  <si>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</si>
  <si>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</si>
  <si>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</si>
  <si>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</si>
  <si>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</si>
  <si>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</si>
  <si>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</si>
  <si>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</si>
  <si>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</si>
  <si>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</si>
  <si>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</si>
  <si>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</si>
  <si>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</si>
  <si>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</si>
  <si>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</si>
  <si>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</si>
  <si>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</si>
  <si>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</si>
  <si>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</si>
  <si>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</si>
  <si>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</si>
  <si>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</si>
  <si>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</si>
  <si>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</si>
  <si>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</si>
  <si>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</si>
  <si>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</si>
  <si>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</si>
  <si>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</si>
  <si>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</si>
  <si>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</si>
  <si>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</si>
  <si>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</si>
  <si>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</si>
  <si>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</si>
  <si>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</si>
  <si>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</si>
  <si>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</si>
  <si>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</si>
  <si>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</si>
  <si>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</si>
  <si>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</si>
  <si>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</si>
  <si>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</si>
  <si>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</si>
  <si>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</si>
  <si>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</si>
  <si>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</si>
  <si>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</si>
  <si>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</si>
  <si>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</si>
  <si>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</si>
  <si>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</si>
  <si>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</si>
  <si>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</si>
  <si>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</si>
  <si>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</si>
  <si>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</si>
  <si>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</si>
  <si>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</si>
  <si>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</si>
  <si>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</si>
  <si>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</si>
  <si>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</si>
  <si>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</si>
  <si>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</si>
  <si>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</si>
  <si>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</si>
  <si>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</si>
  <si>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</si>
  <si>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</si>
  <si>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</si>
  <si>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</si>
  <si>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</si>
  <si>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</si>
  <si>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</si>
  <si>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</si>
  <si>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</si>
  <si>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</si>
  <si>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</si>
  <si>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</si>
  <si>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</si>
  <si>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</si>
  <si>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</si>
  <si>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</si>
  <si>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</si>
  <si>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</si>
  <si>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</si>
  <si>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</si>
  <si>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</si>
  <si>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</si>
  <si>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</si>
  <si>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</si>
  <si>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</si>
  <si>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</si>
  <si>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</si>
  <si>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</si>
  <si>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</si>
  <si>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</si>
  <si>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</si>
  <si>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</si>
  <si>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</si>
  <si>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</si>
  <si>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</si>
  <si>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</si>
  <si>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</si>
  <si>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</si>
  <si>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</si>
  <si>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</si>
  <si>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</si>
  <si>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</si>
  <si>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</si>
  <si>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</si>
  <si>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</si>
  <si>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</si>
  <si>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</si>
  <si>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</si>
  <si>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</si>
  <si>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</si>
  <si>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</si>
  <si>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</si>
  <si>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</si>
  <si>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</si>
  <si>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</si>
  <si>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</si>
  <si>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</si>
  <si>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</si>
  <si>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</si>
  <si>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</si>
  <si>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</si>
  <si>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</si>
  <si>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</si>
  <si>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</si>
  <si>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</si>
  <si>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</si>
  <si>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</si>
  <si>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</si>
  <si>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</si>
  <si>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</si>
  <si>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</si>
  <si>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</si>
  <si>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</si>
  <si>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</si>
  <si>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</si>
  <si>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</si>
  <si>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</si>
  <si>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</si>
  <si>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</si>
  <si>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</si>
  <si>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</si>
  <si>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</si>
  <si>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</si>
  <si>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</si>
  <si>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</si>
  <si>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</si>
  <si>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</si>
  <si>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</si>
  <si>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</si>
  <si>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</si>
  <si>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</si>
  <si>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</si>
  <si>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</si>
  <si>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</si>
  <si>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</si>
  <si>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</si>
  <si>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</si>
  <si>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</si>
  <si>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</si>
  <si>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</si>
  <si>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</si>
  <si>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</si>
  <si>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</si>
  <si>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</si>
  <si>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</si>
  <si>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</si>
  <si>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</si>
  <si>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</si>
  <si>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</si>
  <si>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</si>
  <si>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</si>
  <si>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</si>
  <si>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</si>
  <si>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</si>
  <si>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</si>
  <si>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</si>
  <si>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</si>
  <si>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</si>
  <si>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</si>
  <si>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</si>
  <si>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</si>
  <si>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</si>
  <si>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</si>
  <si>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</si>
  <si>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</si>
  <si>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</si>
  <si>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</si>
  <si>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</si>
  <si>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</si>
  <si>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</si>
  <si>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</si>
  <si>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</si>
  <si>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</si>
  <si>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</si>
  <si>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</si>
  <si>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</si>
  <si>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</si>
  <si>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</si>
  <si>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</si>
  <si>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</si>
  <si>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</si>
  <si>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</si>
  <si>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</si>
  <si>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</si>
  <si>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</si>
  <si>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</si>
  <si>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</si>
  <si>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</si>
  <si>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</si>
  <si>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</si>
  <si>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</si>
  <si>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</si>
  <si>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</si>
  <si>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</si>
  <si>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</si>
  <si>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</si>
  <si>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</si>
  <si>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</si>
  <si>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</si>
  <si>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</si>
  <si>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</si>
  <si>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</si>
  <si>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</si>
  <si>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</si>
  <si>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</si>
  <si>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</si>
  <si>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</si>
  <si>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</si>
  <si>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</si>
  <si>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</si>
  <si>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</si>
  <si>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</si>
  <si>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</si>
  <si>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</si>
  <si>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</si>
  <si>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</si>
  <si>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</si>
  <si>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</si>
  <si>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</si>
  <si>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</si>
  <si>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</si>
  <si>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</si>
  <si>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</si>
  <si>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</si>
  <si>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</si>
  <si>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</si>
  <si>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</si>
  <si>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</si>
  <si>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</si>
  <si>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</si>
  <si>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</si>
  <si>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</si>
  <si>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</si>
  <si>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</si>
  <si>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</si>
  <si>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</si>
  <si>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</si>
  <si>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</si>
  <si>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</si>
  <si>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</si>
  <si>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</si>
  <si>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</si>
  <si>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</si>
  <si>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</si>
  <si>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</si>
  <si>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</si>
  <si>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</si>
  <si>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</si>
  <si>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</si>
  <si>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</si>
  <si>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</si>
  <si>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</si>
  <si>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</si>
  <si>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</si>
  <si>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</si>
  <si>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</si>
  <si>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</si>
  <si>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</si>
  <si>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</si>
  <si>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</si>
  <si>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</si>
  <si>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</si>
  <si>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</si>
  <si>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</si>
  <si>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</si>
  <si>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</si>
  <si>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</si>
  <si>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</si>
  <si>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</si>
  <si>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</si>
  <si>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</si>
  <si>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</si>
  <si>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</si>
  <si>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</si>
  <si>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</si>
  <si>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</si>
  <si>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</si>
  <si>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</si>
  <si>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</si>
  <si>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</si>
  <si>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</si>
  <si>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</si>
  <si>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</si>
  <si>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</si>
  <si>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</si>
  <si>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</si>
  <si>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</si>
  <si>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</si>
  <si>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</si>
  <si>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</si>
  <si>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</si>
  <si>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</si>
  <si>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</si>
  <si>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</si>
  <si>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</si>
  <si>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</si>
  <si>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</si>
  <si>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</si>
  <si>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</si>
  <si>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</si>
  <si>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</si>
  <si>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</si>
  <si>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</si>
  <si>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</si>
  <si>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</si>
  <si>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</si>
  <si>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</si>
  <si>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</si>
  <si>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</si>
  <si>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</si>
  <si>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</si>
  <si>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</si>
  <si>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</si>
  <si>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</si>
  <si>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</si>
  <si>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</si>
  <si>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</si>
  <si>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</si>
  <si>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</si>
  <si>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</si>
  <si>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</si>
  <si>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</si>
  <si>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</si>
  <si>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</si>
  <si>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</si>
  <si>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</si>
  <si>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</si>
  <si>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</si>
  <si>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</si>
  <si>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</si>
  <si>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</si>
  <si>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</si>
  <si>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</si>
  <si>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</si>
  <si>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</si>
  <si>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</si>
  <si>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</si>
  <si>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</si>
  <si>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</si>
  <si>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</si>
  <si>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</si>
  <si>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</si>
  <si>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</si>
  <si>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</si>
  <si>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</si>
  <si>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</si>
  <si>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</si>
  <si>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</si>
  <si>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</si>
  <si>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</si>
  <si>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</si>
  <si>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</si>
  <si>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</si>
  <si>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</si>
  <si>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</si>
  <si>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</si>
  <si>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</si>
  <si>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</si>
  <si>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</si>
  <si>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</si>
  <si>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</si>
  <si>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</si>
  <si>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</si>
  <si>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</si>
  <si>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</si>
  <si>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</si>
  <si>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</si>
  <si>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</si>
  <si>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</si>
  <si>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</si>
  <si>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</si>
  <si>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</si>
  <si>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</si>
  <si>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</si>
  <si>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</si>
  <si>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</si>
  <si>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</si>
  <si>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</si>
  <si>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</si>
  <si>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</si>
  <si>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</si>
  <si>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</si>
  <si>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</si>
  <si>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</si>
  <si>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</si>
  <si>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</si>
  <si>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</si>
  <si>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</si>
  <si>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</si>
  <si>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</si>
  <si>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</si>
  <si>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</si>
  <si>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</si>
  <si>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</si>
  <si>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</si>
  <si>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</si>
  <si>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</si>
  <si>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</si>
  <si>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</si>
  <si>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</si>
  <si>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</si>
  <si>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</si>
  <si>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</si>
  <si>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</si>
  <si>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</si>
  <si>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</si>
  <si>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</si>
  <si>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</si>
  <si>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</si>
  <si>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</si>
  <si>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</si>
  <si>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</si>
  <si>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</si>
  <si>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</si>
  <si>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</si>
  <si>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</si>
  <si>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</si>
  <si>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</si>
  <si>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</si>
  <si>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</si>
  <si>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</si>
  <si>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</si>
  <si>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</si>
  <si>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</si>
  <si>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</si>
  <si>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</si>
  <si>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</si>
  <si>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</si>
  <si>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</si>
  <si>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</si>
  <si>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</si>
  <si>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</si>
  <si>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</si>
  <si>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</si>
  <si>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</si>
  <si>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</si>
  <si>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</si>
  <si>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</si>
  <si>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</si>
  <si>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</si>
  <si>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</si>
  <si>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</si>
  <si>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</si>
  <si>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</si>
  <si>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</si>
  <si>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</si>
  <si>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</si>
  <si>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</si>
  <si>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</si>
  <si>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</si>
  <si>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</si>
  <si>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</si>
  <si>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</si>
  <si>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</si>
  <si>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</si>
  <si>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</si>
  <si>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</si>
  <si>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</si>
  <si>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</si>
  <si>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</si>
  <si>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</si>
  <si>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</si>
  <si>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</si>
  <si>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</si>
  <si>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</si>
  <si>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</si>
  <si>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</si>
  <si>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</si>
  <si>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</si>
  <si>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</si>
  <si>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</si>
  <si>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</si>
  <si>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</si>
  <si>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</si>
  <si>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</si>
  <si>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</si>
  <si>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</si>
  <si>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</si>
  <si>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</si>
  <si>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</si>
  <si>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</si>
  <si>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</si>
  <si>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</si>
  <si>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</si>
  <si>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</si>
  <si>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</si>
  <si>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</si>
  <si>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</si>
  <si>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</si>
  <si>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</si>
  <si>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</si>
  <si>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</si>
  <si>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</si>
  <si>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</si>
  <si>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</si>
  <si>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</si>
  <si>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</si>
  <si>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</si>
  <si>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</si>
  <si>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</si>
  <si>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</si>
  <si>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</si>
  <si>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</si>
  <si>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</si>
  <si>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</si>
  <si>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</si>
  <si>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</si>
  <si>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</si>
  <si>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</si>
  <si>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</si>
  <si>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</si>
  <si>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</si>
  <si>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</si>
  <si>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</si>
  <si>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</si>
  <si>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</si>
  <si>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</si>
  <si>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</si>
  <si>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</si>
  <si>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</si>
  <si>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</si>
  <si>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</si>
  <si>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</si>
  <si>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</si>
  <si>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</si>
  <si>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</si>
  <si>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</si>
  <si>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</si>
  <si>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</si>
  <si>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</si>
  <si>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</si>
  <si>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</si>
  <si>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</si>
  <si>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</si>
  <si>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</si>
  <si>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</si>
  <si>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</si>
  <si>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</si>
  <si>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</si>
  <si>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</si>
  <si>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</si>
  <si>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</si>
  <si>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</si>
  <si>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</si>
  <si>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</si>
  <si>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</si>
  <si>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</si>
  <si>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</si>
  <si>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</si>
  <si>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</si>
  <si>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</si>
  <si>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</si>
  <si>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</si>
  <si>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</si>
  <si>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</si>
  <si>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</si>
  <si>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</si>
  <si>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</si>
  <si>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</si>
  <si>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</si>
  <si>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</si>
  <si>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</si>
  <si>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</si>
  <si>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</si>
  <si>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</si>
  <si>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</si>
  <si>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</si>
  <si>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</si>
  <si>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</si>
  <si>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</si>
  <si>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</si>
  <si>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</si>
  <si>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</si>
  <si>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</si>
  <si>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</si>
  <si>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</si>
  <si>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</si>
  <si>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</si>
  <si>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</si>
  <si>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</si>
  <si>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</si>
  <si>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</si>
  <si>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</si>
  <si>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</si>
  <si>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</si>
  <si>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</si>
  <si>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</si>
  <si>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</si>
  <si>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</si>
  <si>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</si>
  <si>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</si>
  <si>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</si>
  <si>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</si>
  <si>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</si>
  <si>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</si>
  <si>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</si>
  <si>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</si>
  <si>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</si>
  <si>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</si>
  <si>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</si>
  <si>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</si>
  <si>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</si>
  <si>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</si>
  <si>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</si>
  <si>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</si>
  <si>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</si>
  <si>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</si>
  <si>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</si>
  <si>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</si>
  <si>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</si>
  <si>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</si>
  <si>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</si>
  <si>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</si>
  <si>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</si>
  <si>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</si>
  <si>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</si>
  <si>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</si>
  <si>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</si>
  <si>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</si>
  <si>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</si>
  <si>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</si>
  <si>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</si>
  <si>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</si>
  <si>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</si>
  <si>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</si>
  <si>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</si>
  <si>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</si>
  <si>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</si>
  <si>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</si>
  <si>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</si>
  <si>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</si>
  <si>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</si>
  <si>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</si>
  <si>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</si>
  <si>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</si>
  <si>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</si>
  <si>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</si>
  <si>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</si>
  <si>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</si>
  <si>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</si>
  <si>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</si>
  <si>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</si>
  <si>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</si>
  <si>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</si>
  <si>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</si>
  <si>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</si>
  <si>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</si>
  <si>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</si>
  <si>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</si>
  <si>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</si>
  <si>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</si>
  <si>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</si>
  <si>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</si>
  <si>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</si>
  <si>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</si>
  <si>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</si>
  <si>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</si>
  <si>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</si>
  <si>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</si>
  <si>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</si>
  <si>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</si>
  <si>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</si>
  <si>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</si>
  <si>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</si>
  <si>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</si>
  <si>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</si>
  <si>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</si>
  <si>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</si>
  <si>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</si>
  <si>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</si>
  <si>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</si>
  <si>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</si>
  <si>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</si>
  <si>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</si>
  <si>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</si>
  <si>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</si>
  <si>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</si>
  <si>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</si>
  <si>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</si>
  <si>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</si>
  <si>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</si>
  <si>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</si>
  <si>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</si>
  <si>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</si>
  <si>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</si>
  <si>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</si>
  <si>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</si>
  <si>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</si>
  <si>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</si>
  <si>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</si>
  <si>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</si>
  <si>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</si>
  <si>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</si>
  <si>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</si>
  <si>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</si>
  <si>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</si>
  <si>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</si>
  <si>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</si>
  <si>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</si>
  <si>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</si>
  <si>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</si>
  <si>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</si>
  <si>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</si>
  <si>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</si>
  <si>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</si>
  <si>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</si>
  <si>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</si>
  <si>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</si>
  <si>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</si>
  <si>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</si>
  <si>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</si>
  <si>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</si>
  <si>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</si>
  <si>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</si>
  <si>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</si>
  <si>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</si>
  <si>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</si>
  <si>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</si>
  <si>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</si>
  <si>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</si>
  <si>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</si>
  <si>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</si>
  <si>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</si>
  <si>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</si>
  <si>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</si>
  <si>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</si>
  <si>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</si>
  <si>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</si>
  <si>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</si>
  <si>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</si>
  <si>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</si>
  <si>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</si>
  <si>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</si>
  <si>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</si>
  <si>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</si>
  <si>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</si>
  <si>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</si>
  <si>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</si>
  <si>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</si>
  <si>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</si>
  <si>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</si>
  <si>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</si>
  <si>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</si>
  <si>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</si>
  <si>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</si>
  <si>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</si>
  <si>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</si>
  <si>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</si>
  <si>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</si>
  <si>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</si>
  <si>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</si>
  <si>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</si>
  <si>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</si>
  <si>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</si>
  <si>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</si>
  <si>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</si>
  <si>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</si>
  <si>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</si>
  <si>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</si>
  <si>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</si>
  <si>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</si>
  <si>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</si>
  <si>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</si>
  <si>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</si>
  <si>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</si>
  <si>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</si>
  <si>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</si>
  <si>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</si>
  <si>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</si>
  <si>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</si>
  <si>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</si>
  <si>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</si>
  <si>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</si>
  <si>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</si>
  <si>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</si>
  <si>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</si>
  <si>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</si>
  <si>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</si>
  <si>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</si>
  <si>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</si>
  <si>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</si>
  <si>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</si>
  <si>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</si>
  <si>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</si>
  <si>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</si>
  <si>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</si>
  <si>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</si>
  <si>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</si>
  <si>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</si>
  <si>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</si>
  <si>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</si>
  <si>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</si>
  <si>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</si>
  <si>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</si>
  <si>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</si>
  <si>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</si>
  <si>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</si>
  <si>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</si>
  <si>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</si>
  <si>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</si>
  <si>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</si>
  <si>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</si>
  <si>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</si>
  <si>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</si>
  <si>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</si>
  <si>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</si>
  <si>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</si>
  <si>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</si>
  <si>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</si>
  <si>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</si>
  <si>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</si>
  <si>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</si>
  <si>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</si>
  <si>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</si>
  <si>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</si>
  <si>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</si>
  <si>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</si>
  <si>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</si>
  <si>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</si>
  <si>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</si>
  <si>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</si>
  <si>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</si>
  <si>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</si>
  <si>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</si>
  <si>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</si>
  <si>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</si>
  <si>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</si>
  <si>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</si>
  <si>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</si>
  <si>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</si>
  <si>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</si>
  <si>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</si>
  <si>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</si>
  <si>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</si>
  <si>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</si>
  <si>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</si>
  <si>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</si>
  <si>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</si>
  <si>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</si>
  <si>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</si>
  <si>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</si>
  <si>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</si>
  <si>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</si>
  <si>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</si>
  <si>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</si>
  <si>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</si>
  <si>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</si>
  <si>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</si>
  <si>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</si>
  <si>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</si>
  <si>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</si>
  <si>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</si>
  <si>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</si>
  <si>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</si>
  <si>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</si>
  <si>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</si>
  <si>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</si>
  <si>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</si>
  <si>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</si>
  <si>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</si>
  <si>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</si>
  <si>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</si>
  <si>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</si>
  <si>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</si>
  <si>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</si>
  <si>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</si>
  <si>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</si>
  <si>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</si>
  <si>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</si>
  <si>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</si>
  <si>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</si>
  <si>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</si>
  <si>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</si>
  <si>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</si>
  <si>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</si>
  <si>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</si>
  <si>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</si>
  <si>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</si>
  <si>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</si>
  <si>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</si>
  <si>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</si>
  <si>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</si>
  <si>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</si>
  <si>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</si>
  <si>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</si>
  <si>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</si>
  <si>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</si>
  <si>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</si>
  <si>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</si>
  <si>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</si>
  <si>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</si>
  <si>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</si>
  <si>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</si>
  <si>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</si>
  <si>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</si>
  <si>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</si>
  <si>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</si>
  <si>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</si>
  <si>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</si>
  <si>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</si>
  <si>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</si>
  <si>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</si>
  <si>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</si>
  <si>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</si>
  <si>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</si>
  <si>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</si>
  <si>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</si>
  <si>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</si>
  <si>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</si>
  <si>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</si>
  <si>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</si>
  <si>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</si>
  <si>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</si>
  <si>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</si>
  <si>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</si>
  <si>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</si>
  <si>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</si>
  <si>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</si>
  <si>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</si>
  <si>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</si>
  <si>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</si>
  <si>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</si>
  <si>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</si>
  <si>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</si>
  <si>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</si>
  <si>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</si>
  <si>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</si>
  <si>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</si>
  <si>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</si>
  <si>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</si>
  <si>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</si>
  <si>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</si>
  <si>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</si>
  <si>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</si>
  <si>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</si>
  <si>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</si>
  <si>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</si>
  <si>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</si>
  <si>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</si>
  <si>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</si>
  <si>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</si>
  <si>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</si>
  <si>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</si>
  <si>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</si>
  <si>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</si>
  <si>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</si>
  <si>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</si>
  <si>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</si>
  <si>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</si>
  <si>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</si>
  <si>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</si>
  <si>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</si>
  <si>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</si>
  <si>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</si>
  <si>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</si>
  <si>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</si>
  <si>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</si>
  <si>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</si>
  <si>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</si>
  <si>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</si>
  <si>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</si>
  <si>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</si>
  <si>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</si>
  <si>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</si>
  <si>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</si>
  <si>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</si>
  <si>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</si>
  <si>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</si>
  <si>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</si>
  <si>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</si>
  <si>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</si>
  <si>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</si>
  <si>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</si>
  <si>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</si>
  <si>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</si>
  <si>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</si>
  <si>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</si>
  <si>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</si>
  <si>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</si>
  <si>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</si>
  <si>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</si>
  <si>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</si>
  <si>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</si>
  <si>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</si>
  <si>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</si>
  <si>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</si>
  <si>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</si>
  <si>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</si>
  <si>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</si>
  <si>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</si>
  <si>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</si>
  <si>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</si>
  <si>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</si>
  <si>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</si>
  <si>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</si>
  <si>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</si>
  <si>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</si>
  <si>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</si>
  <si>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</si>
  <si>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</si>
  <si>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</si>
  <si>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</si>
  <si>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</si>
  <si>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</si>
  <si>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</si>
  <si>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</si>
  <si>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</si>
  <si>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</si>
  <si>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</si>
  <si>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</si>
  <si>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</si>
  <si>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</si>
  <si>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</si>
  <si>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</si>
  <si>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</si>
  <si>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</si>
  <si>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</si>
  <si>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</si>
  <si>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</si>
  <si>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</si>
  <si>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</si>
  <si>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</si>
  <si>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</si>
  <si>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</si>
  <si>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</si>
  <si>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</si>
  <si>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</si>
  <si>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</si>
  <si>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</si>
  <si>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</si>
  <si>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</si>
  <si>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</si>
  <si>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</si>
  <si>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</si>
  <si>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</si>
  <si>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</si>
  <si>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</si>
  <si>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</si>
  <si>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</si>
  <si>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</si>
  <si>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</si>
  <si>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</si>
  <si>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</si>
  <si>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</si>
  <si>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</si>
  <si>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</si>
  <si>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</si>
  <si>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</si>
  <si>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</si>
  <si>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</si>
  <si>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</si>
  <si>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</si>
  <si>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</si>
  <si>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</si>
  <si>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</si>
  <si>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</si>
  <si>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</si>
  <si>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</si>
  <si>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</si>
  <si>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</si>
  <si>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</si>
  <si>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</si>
  <si>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</si>
  <si>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</si>
  <si>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</si>
  <si>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</si>
  <si>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</si>
  <si>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</si>
  <si>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</si>
  <si>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</si>
  <si>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</si>
  <si>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</si>
  <si>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</si>
  <si>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</si>
  <si>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</si>
  <si>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</si>
  <si>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</si>
  <si>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</si>
  <si>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</si>
  <si>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</si>
  <si>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</si>
  <si>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</si>
  <si>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</si>
  <si>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</si>
  <si>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</si>
  <si>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</si>
  <si>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</si>
  <si>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</si>
  <si>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</si>
  <si>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</si>
  <si>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</si>
  <si>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</si>
  <si>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</si>
  <si>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</si>
  <si>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</si>
  <si>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</si>
  <si>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</si>
  <si>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</si>
  <si>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</si>
  <si>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</si>
  <si>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</si>
  <si>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</si>
  <si>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</si>
  <si>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</si>
  <si>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</si>
  <si>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</si>
  <si>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</si>
  <si>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</si>
  <si>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</si>
  <si>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</si>
  <si>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</si>
  <si>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</si>
  <si>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</si>
  <si>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</si>
  <si>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</si>
  <si>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</si>
  <si>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</si>
  <si>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</si>
  <si>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</si>
  <si>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</si>
  <si>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</si>
  <si>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</si>
  <si>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</si>
  <si>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</si>
  <si>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</si>
  <si>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</si>
  <si>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</si>
  <si>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</si>
  <si>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</si>
  <si>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</si>
  <si>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</si>
  <si>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</si>
  <si>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</si>
  <si>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</si>
  <si>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</si>
  <si>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</si>
  <si>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</si>
  <si>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</si>
  <si>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</si>
  <si>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</si>
  <si>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</si>
  <si>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</si>
  <si>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</si>
  <si>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</si>
  <si>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</si>
  <si>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</si>
  <si>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</si>
  <si>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</si>
  <si>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</si>
  <si>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</si>
  <si>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</si>
  <si>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</si>
  <si>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</si>
  <si>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</si>
  <si>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</si>
  <si>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</si>
  <si>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</si>
  <si>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</si>
  <si>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</si>
  <si>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</si>
  <si>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</si>
  <si>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</si>
  <si>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</si>
  <si>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</si>
  <si>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</si>
  <si>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</si>
  <si>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</si>
  <si>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</si>
  <si>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</si>
  <si>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</si>
  <si>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</si>
  <si>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</si>
  <si>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</si>
  <si>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</si>
  <si>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</si>
  <si>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</si>
  <si>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</si>
  <si>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</si>
  <si>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</si>
  <si>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</si>
  <si>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</si>
  <si>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</si>
  <si>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</si>
  <si>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</si>
  <si>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</si>
  <si>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</si>
  <si>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</si>
  <si>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</si>
  <si>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</si>
  <si>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</si>
  <si>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</si>
  <si>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</si>
  <si>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</si>
  <si>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</si>
  <si>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</si>
  <si>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</si>
  <si>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</si>
  <si>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</si>
  <si>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</si>
  <si>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</si>
  <si>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</si>
  <si>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</si>
  <si>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</si>
  <si>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</si>
  <si>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</si>
  <si>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</si>
  <si>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</si>
  <si>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</si>
  <si>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</si>
  <si>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</si>
  <si>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</si>
  <si>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</si>
  <si>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</si>
  <si>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</si>
  <si>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</si>
  <si>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</si>
  <si>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</si>
  <si>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</si>
  <si>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</si>
  <si>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</si>
  <si>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</si>
  <si>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</si>
  <si>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</si>
  <si>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</si>
  <si>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</si>
  <si>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</si>
  <si>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</si>
  <si>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</si>
  <si>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</si>
  <si>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</si>
  <si>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</si>
  <si>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</si>
  <si>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</si>
  <si>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</si>
  <si>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</si>
  <si>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</si>
  <si>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</si>
  <si>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</si>
  <si>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</si>
  <si>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</si>
  <si>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</si>
  <si>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</si>
  <si>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</si>
  <si>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</si>
  <si>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</si>
  <si>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</si>
  <si>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</si>
  <si>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</si>
  <si>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</si>
  <si>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</si>
  <si>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</si>
  <si>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</si>
  <si>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</si>
  <si>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</si>
  <si>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</si>
  <si>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</si>
  <si>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</si>
  <si>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</si>
  <si>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</si>
  <si>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</si>
  <si>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</si>
  <si>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</si>
  <si>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</si>
  <si>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</si>
  <si>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</si>
  <si>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</si>
  <si>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</si>
  <si>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</si>
  <si>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</si>
  <si>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</si>
  <si>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</si>
  <si>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</si>
  <si>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</si>
  <si>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</si>
  <si>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</si>
  <si>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</si>
  <si>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</si>
  <si>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</si>
  <si>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</si>
  <si>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</si>
  <si>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</si>
  <si>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</si>
  <si>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</si>
  <si>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</si>
  <si>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</si>
  <si>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</si>
  <si>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</si>
  <si>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</si>
  <si>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</si>
  <si>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</si>
  <si>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</si>
  <si>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</si>
  <si>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</si>
  <si>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</si>
  <si>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</si>
  <si>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</si>
  <si>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</si>
  <si>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</si>
  <si>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</si>
  <si>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</si>
  <si>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</si>
  <si>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</si>
  <si>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</si>
  <si>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</si>
  <si>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</si>
  <si>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</si>
  <si>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</si>
  <si>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</si>
  <si>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</si>
  <si>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</si>
  <si>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</si>
  <si>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</si>
  <si>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</si>
  <si>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</si>
  <si>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</si>
  <si>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</si>
  <si>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</si>
  <si>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</si>
  <si>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</si>
  <si>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</si>
  <si>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</si>
  <si>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</si>
  <si>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</si>
  <si>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</si>
  <si>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</si>
  <si>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</si>
  <si>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</si>
  <si>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</si>
  <si>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</si>
  <si>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</si>
  <si>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</si>
  <si>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</si>
  <si>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</si>
  <si>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</si>
  <si>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</si>
  <si>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</si>
  <si>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</si>
  <si>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</si>
  <si>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</si>
  <si>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</si>
  <si>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</si>
  <si>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</si>
  <si>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</si>
  <si>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</si>
  <si>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</si>
  <si>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</si>
  <si>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</si>
  <si>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</si>
  <si>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</si>
  <si>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</si>
  <si>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</si>
  <si>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</si>
  <si>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</si>
  <si>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</si>
  <si>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</si>
  <si>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</si>
  <si>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</si>
  <si>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</si>
  <si>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</si>
  <si>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</si>
  <si>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</si>
  <si>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</si>
  <si>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</si>
  <si>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</si>
  <si>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</si>
  <si>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</si>
  <si>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</si>
  <si>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</si>
  <si>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</si>
  <si>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</si>
  <si>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</si>
  <si>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</si>
  <si>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</si>
  <si>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</si>
  <si>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</si>
  <si>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</si>
  <si>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</si>
  <si>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</si>
  <si>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</si>
  <si>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</si>
  <si>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</si>
  <si>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</si>
  <si>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</si>
  <si>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</si>
  <si>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</si>
  <si>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</si>
  <si>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</si>
  <si>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</si>
  <si>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</si>
  <si>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</si>
  <si>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</si>
  <si>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</si>
  <si>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</si>
  <si>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</si>
  <si>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</si>
  <si>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</si>
  <si>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</si>
  <si>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</si>
  <si>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</si>
  <si>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</si>
  <si>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</si>
  <si>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</si>
  <si>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</si>
  <si>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</si>
  <si>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</si>
  <si>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</si>
  <si>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</si>
  <si>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</si>
  <si>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</si>
  <si>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</si>
  <si>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</si>
  <si>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</si>
  <si>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</si>
  <si>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</si>
  <si>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</si>
  <si>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</si>
  <si>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</si>
  <si>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</si>
  <si>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</si>
  <si>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</si>
  <si>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</si>
  <si>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</si>
  <si>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</si>
  <si>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</si>
  <si>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</si>
  <si>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</si>
  <si>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</si>
  <si>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</si>
  <si>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</si>
  <si>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</si>
  <si>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</si>
  <si>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</si>
  <si>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</si>
  <si>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</si>
  <si>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</si>
  <si>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</si>
  <si>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</si>
  <si>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</si>
  <si>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</si>
  <si>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</si>
  <si>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</si>
  <si>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</si>
  <si>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</si>
  <si>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</si>
  <si>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</si>
  <si>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</si>
  <si>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</si>
  <si>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</si>
  <si>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</si>
  <si>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</si>
  <si>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</si>
  <si>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</si>
  <si>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</si>
  <si>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</si>
  <si>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</si>
  <si>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</si>
  <si>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</si>
  <si>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</si>
  <si>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</si>
  <si>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</si>
  <si>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</si>
  <si>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</si>
  <si>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</si>
  <si>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</si>
  <si>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</si>
  <si>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</si>
  <si>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</si>
  <si>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</si>
  <si>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</si>
  <si>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</si>
  <si>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</si>
  <si>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</si>
  <si>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</si>
  <si>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</si>
  <si>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</si>
  <si>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</si>
  <si>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</si>
  <si>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</si>
  <si>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</si>
  <si>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</si>
  <si>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</si>
  <si>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</si>
  <si>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</si>
  <si>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</si>
  <si>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</si>
  <si>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</si>
  <si>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</si>
  <si>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</si>
  <si>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</si>
  <si>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</si>
  <si>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</si>
  <si>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</si>
  <si>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</si>
  <si>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</si>
  <si>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</si>
  <si>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</si>
  <si>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</si>
  <si>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</si>
  <si>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</si>
  <si>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</si>
  <si>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</si>
  <si>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</si>
  <si>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</si>
  <si>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</si>
  <si>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</si>
  <si>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</si>
  <si>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</si>
  <si>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</si>
  <si>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</si>
  <si>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</si>
  <si>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</si>
  <si>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</si>
  <si>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</si>
  <si>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</si>
  <si>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</si>
  <si>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</si>
  <si>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</si>
  <si>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</si>
  <si>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</si>
  <si>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</si>
  <si>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</si>
  <si>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</si>
  <si>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</si>
  <si>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</si>
  <si>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</si>
  <si>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</si>
  <si>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</si>
  <si>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</si>
  <si>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</si>
  <si>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</si>
  <si>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</si>
  <si>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</si>
  <si>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</si>
  <si>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</si>
  <si>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</si>
  <si>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</si>
  <si>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</si>
  <si>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</si>
  <si>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</si>
  <si>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</si>
  <si>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</si>
  <si>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</si>
  <si>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</si>
  <si>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</si>
  <si>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</si>
  <si>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</si>
  <si>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</si>
  <si>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</si>
  <si>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</si>
  <si>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</si>
  <si>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</si>
  <si>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</si>
  <si>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</si>
  <si>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</si>
  <si>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</si>
  <si>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</si>
  <si>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</si>
  <si>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</si>
  <si>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</si>
  <si>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</si>
  <si>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</si>
  <si>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</si>
  <si>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</si>
  <si>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</si>
  <si>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</si>
  <si>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</si>
  <si>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</si>
  <si>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</si>
  <si>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</si>
  <si>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</si>
  <si>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</si>
  <si>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</si>
  <si>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</si>
  <si>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</si>
  <si>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</si>
  <si>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</si>
  <si>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</si>
  <si>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</si>
  <si>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</si>
  <si>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</si>
  <si>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</si>
  <si>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</si>
  <si>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</si>
  <si>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</si>
  <si>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</si>
  <si>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</si>
  <si>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</si>
  <si>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</si>
  <si>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</si>
  <si>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</si>
  <si>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</si>
  <si>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</si>
  <si>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</si>
  <si>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</si>
  <si>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</si>
  <si>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</si>
  <si>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</si>
  <si>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</si>
  <si>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</si>
  <si>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</si>
  <si>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</si>
  <si>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</si>
  <si>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</si>
  <si>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</si>
  <si>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</si>
  <si>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</si>
  <si>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</si>
  <si>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</si>
  <si>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</si>
  <si>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</si>
  <si>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</si>
  <si>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</si>
  <si>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</si>
  <si>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</si>
  <si>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</si>
  <si>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</si>
  <si>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</si>
  <si>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</si>
  <si>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</si>
  <si>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</si>
  <si>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</si>
  <si>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</si>
  <si>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</si>
  <si>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</si>
  <si>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</si>
  <si>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</si>
  <si>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</si>
  <si>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</si>
  <si>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</si>
  <si>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</si>
  <si>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</si>
  <si>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</si>
  <si>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</si>
  <si>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</si>
  <si>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</si>
  <si>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</si>
  <si>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</si>
  <si>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</si>
  <si>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</si>
  <si>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</si>
  <si>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</si>
  <si>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</si>
  <si>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</si>
  <si>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</si>
  <si>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</si>
  <si>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</si>
  <si>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</si>
  <si>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</si>
  <si>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</si>
  <si>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</si>
  <si>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</si>
  <si>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</si>
  <si>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</si>
  <si>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</si>
  <si>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</si>
  <si>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</si>
  <si>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</si>
  <si>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</si>
  <si>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</si>
  <si>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</si>
  <si>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</si>
  <si>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</si>
  <si>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</si>
  <si>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</si>
  <si>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</si>
  <si>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</si>
  <si>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</si>
  <si>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</si>
  <si>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</si>
  <si>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</si>
  <si>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</si>
  <si>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</si>
  <si>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</si>
  <si>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</si>
  <si>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</si>
  <si>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</si>
  <si>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</si>
  <si>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</si>
  <si>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</si>
  <si>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</si>
  <si>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</si>
  <si>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</si>
  <si>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</si>
  <si>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</si>
  <si>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</si>
  <si>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</si>
  <si>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</si>
  <si>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</si>
  <si>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</si>
  <si>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</si>
  <si>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</si>
  <si>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</si>
  <si>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</si>
  <si>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</si>
  <si>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</si>
  <si>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</si>
  <si>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</si>
  <si>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</si>
  <si>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</si>
  <si>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</si>
  <si>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</si>
  <si>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</si>
  <si>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</si>
  <si>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</si>
  <si>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</si>
  <si>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</si>
  <si>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</si>
  <si>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</si>
  <si>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</si>
  <si>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</si>
  <si>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</si>
  <si>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</si>
  <si>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</si>
  <si>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</si>
  <si>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</si>
  <si>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</si>
  <si>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</si>
  <si>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</si>
  <si>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</si>
  <si>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</si>
  <si>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</si>
  <si>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</si>
  <si>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</si>
  <si>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</si>
  <si>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</si>
  <si>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</si>
  <si>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</si>
  <si>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</si>
  <si>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</si>
  <si>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</si>
  <si>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</si>
  <si>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</si>
  <si>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</si>
  <si>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</si>
  <si>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</si>
  <si>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</si>
  <si>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</si>
  <si>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</si>
  <si>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</si>
  <si>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</si>
  <si>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</si>
  <si>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</si>
  <si>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</si>
  <si>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</si>
  <si>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</si>
  <si>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</si>
  <si>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</si>
  <si>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</si>
  <si>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</si>
  <si>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</si>
  <si>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</si>
  <si>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</si>
  <si>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</si>
  <si>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</si>
  <si>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</si>
  <si>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</si>
  <si>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</si>
  <si>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</si>
  <si>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</si>
  <si>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</si>
  <si>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</si>
  <si>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</si>
  <si>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</si>
  <si>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</si>
  <si>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</si>
  <si>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</si>
  <si>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</si>
  <si>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</si>
  <si>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</si>
  <si>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</si>
  <si>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</si>
  <si>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</si>
  <si>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</si>
  <si>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</si>
  <si>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</si>
  <si>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</si>
  <si>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</si>
  <si>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</si>
  <si>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</si>
  <si>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</si>
  <si>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</si>
  <si>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</si>
  <si>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</si>
  <si>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</si>
  <si>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</si>
  <si>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</si>
  <si>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</si>
  <si>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</si>
  <si>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</si>
  <si>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</si>
  <si>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</si>
  <si>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</si>
  <si>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</si>
  <si>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</si>
  <si>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</si>
  <si>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</si>
  <si>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</si>
  <si>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</si>
  <si>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</si>
  <si>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</si>
  <si>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</si>
  <si>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</si>
  <si>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</si>
  <si>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</si>
  <si>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</si>
  <si>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</si>
  <si>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</si>
  <si>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</si>
  <si>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</si>
  <si>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</si>
  <si>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</si>
  <si>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</si>
  <si>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</si>
  <si>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</si>
  <si>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</si>
  <si>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</si>
  <si>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</si>
  <si>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</si>
  <si>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</si>
  <si>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</si>
  <si>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</si>
  <si>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</si>
  <si>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</si>
  <si>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</si>
  <si>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</si>
  <si>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</si>
  <si>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</si>
  <si>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</si>
  <si>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</si>
  <si>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</si>
  <si>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</si>
  <si>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</si>
  <si>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</si>
  <si>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</si>
  <si>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</si>
  <si>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</si>
  <si>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</si>
  <si>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</si>
  <si>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</si>
  <si>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</si>
  <si>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</si>
  <si>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</si>
  <si>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</si>
  <si>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</si>
  <si>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</si>
  <si>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</si>
  <si>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</si>
  <si>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</si>
  <si>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</si>
  <si>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</si>
  <si>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</si>
  <si>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</si>
  <si>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</si>
  <si>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</si>
  <si>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</si>
  <si>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</si>
  <si>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</si>
  <si>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</si>
  <si>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</si>
  <si>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</si>
  <si>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</si>
  <si>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</si>
  <si>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</si>
  <si>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</si>
  <si>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</si>
  <si>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</si>
  <si>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</si>
  <si>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</si>
  <si>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</si>
  <si>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</si>
  <si>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</si>
  <si>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</si>
  <si>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</si>
  <si>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</si>
  <si>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</si>
  <si>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</si>
  <si>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</si>
  <si>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</si>
  <si>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</si>
  <si>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</si>
  <si>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</si>
  <si>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</si>
  <si>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</si>
  <si>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</si>
  <si>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</si>
  <si>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</si>
  <si>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</si>
  <si>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</si>
  <si>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</si>
  <si>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</si>
  <si>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</si>
  <si>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</si>
  <si>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</si>
  <si>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</si>
  <si>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</si>
  <si>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</si>
  <si>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</si>
  <si>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</si>
  <si>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</si>
  <si>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</si>
  <si>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</si>
  <si>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</si>
  <si>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</si>
  <si>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</si>
  <si>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</si>
  <si>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</si>
  <si>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</si>
  <si>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</si>
  <si>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</si>
  <si>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</si>
  <si>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</si>
  <si>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</si>
  <si>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</si>
  <si>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</si>
  <si>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</si>
  <si>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</si>
  <si>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</si>
  <si>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</si>
  <si>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</si>
  <si>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</si>
  <si>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</si>
  <si>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</si>
  <si>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</si>
  <si>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</si>
  <si>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</si>
  <si>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</si>
  <si>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</si>
  <si>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</si>
  <si>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</si>
  <si>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</si>
  <si>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</si>
  <si>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</si>
  <si>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</si>
  <si>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</si>
  <si>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</si>
  <si>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</si>
  <si>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</si>
  <si>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</si>
  <si>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</si>
  <si>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</si>
  <si>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</si>
  <si>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</si>
  <si>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</si>
  <si>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</si>
  <si>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</si>
  <si>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</si>
  <si>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</si>
  <si>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</si>
  <si>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</si>
  <si>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</si>
  <si>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</si>
  <si>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</si>
  <si>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</si>
  <si>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</si>
  <si>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</si>
  <si>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</si>
  <si>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</si>
  <si>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</si>
  <si>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</si>
  <si>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</si>
  <si>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</si>
  <si>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</si>
  <si>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</si>
  <si>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</si>
  <si>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</si>
  <si>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</si>
  <si>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</si>
  <si>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</si>
  <si>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</si>
  <si>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</si>
  <si>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</si>
  <si>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</si>
  <si>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</si>
  <si>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</si>
  <si>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</si>
  <si>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</si>
  <si>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</si>
  <si>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</si>
  <si>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</si>
  <si>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</si>
  <si>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</si>
  <si>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</si>
  <si>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</si>
  <si>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</si>
  <si>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</si>
  <si>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</si>
  <si>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</si>
  <si>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</si>
  <si>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</si>
  <si>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</si>
  <si>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</si>
  <si>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</si>
  <si>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</si>
  <si>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</si>
  <si>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</si>
  <si>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</si>
  <si>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</si>
  <si>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</si>
  <si>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</si>
  <si>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</si>
  <si>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</si>
  <si>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</si>
  <si>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</si>
  <si>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</si>
  <si>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</si>
  <si>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</si>
  <si>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</si>
  <si>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</si>
  <si>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</si>
  <si>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</si>
  <si>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</si>
  <si>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</si>
  <si>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</si>
  <si>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</si>
  <si>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</si>
  <si>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</si>
  <si>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</si>
  <si>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</si>
  <si>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</si>
  <si>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</si>
  <si>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</si>
  <si>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</si>
  <si>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</si>
  <si>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</si>
  <si>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</si>
  <si>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</si>
  <si>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</si>
  <si>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</si>
  <si>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</si>
  <si>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</si>
  <si>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</si>
  <si>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</si>
  <si>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</si>
  <si>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</si>
  <si>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</si>
  <si>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</si>
  <si>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</si>
  <si>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</si>
  <si>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</si>
  <si>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</si>
  <si>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</si>
  <si>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</si>
  <si>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</si>
  <si>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</si>
  <si>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</si>
  <si>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</si>
  <si>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</si>
  <si>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</si>
  <si>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</si>
  <si>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</si>
  <si>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</si>
  <si>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</si>
  <si>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</si>
  <si>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</si>
  <si>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</si>
  <si>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</si>
  <si>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</si>
  <si>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</si>
  <si>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</si>
  <si>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</si>
  <si>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</si>
  <si>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</si>
  <si>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</si>
  <si>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</si>
  <si>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</si>
  <si>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</si>
  <si>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</si>
  <si>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</si>
  <si>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</si>
  <si>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</si>
  <si>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</si>
  <si>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</si>
  <si>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</si>
  <si>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</si>
  <si>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</si>
  <si>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</si>
  <si>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</si>
  <si>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</si>
  <si>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</si>
  <si>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</si>
  <si>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</si>
  <si>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</si>
  <si>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</si>
  <si>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</si>
  <si>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</si>
  <si>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</si>
  <si>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</si>
  <si>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</si>
  <si>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</si>
  <si>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</si>
  <si>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</si>
  <si>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</si>
  <si>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</si>
  <si>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</si>
  <si>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</si>
  <si>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</si>
  <si>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</si>
  <si>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</si>
  <si>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</si>
  <si>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</si>
  <si>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</si>
  <si>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</si>
  <si>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</si>
  <si>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</si>
  <si>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</si>
  <si>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</si>
  <si>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</si>
  <si>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</si>
  <si>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</si>
  <si>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</si>
  <si>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</si>
  <si>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</si>
  <si>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</si>
  <si>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</si>
  <si>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</si>
  <si>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</si>
  <si>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</si>
  <si>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</si>
  <si>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</si>
  <si>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</si>
  <si>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</si>
  <si>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</si>
  <si>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</si>
  <si>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</si>
  <si>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</si>
  <si>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</si>
  <si>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</si>
  <si>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</si>
  <si>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</si>
  <si>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</si>
  <si>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</si>
  <si>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</si>
  <si>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</si>
  <si>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</si>
  <si>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</si>
  <si>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</si>
  <si>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</si>
  <si>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</si>
  <si>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</si>
  <si>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</si>
  <si>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</si>
  <si>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</si>
  <si>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</si>
  <si>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</si>
  <si>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</si>
  <si>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</si>
  <si>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</si>
  <si>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</si>
  <si>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</si>
  <si>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</si>
  <si>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</si>
  <si>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</si>
  <si>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</si>
  <si>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</si>
  <si>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</si>
  <si>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</si>
  <si>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</si>
  <si>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</si>
  <si>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</si>
  <si>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</si>
  <si>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</si>
  <si>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</si>
  <si>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</si>
  <si>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</si>
  <si>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</si>
  <si>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</si>
  <si>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</si>
  <si>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</si>
  <si>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</si>
  <si>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</si>
  <si>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</si>
  <si>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</si>
  <si>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</si>
  <si>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</si>
  <si>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</si>
  <si>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</si>
  <si>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</si>
  <si>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</si>
  <si>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</si>
  <si>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</si>
  <si>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</si>
  <si>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</si>
  <si>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</si>
  <si>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</si>
  <si>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</si>
  <si>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</si>
  <si>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</si>
  <si>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</si>
  <si>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</si>
  <si>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</si>
  <si>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</si>
  <si>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</si>
  <si>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</si>
  <si>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</si>
  <si>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</si>
  <si>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</si>
  <si>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</si>
  <si>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</si>
  <si>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</si>
  <si>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</si>
  <si>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</si>
  <si>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</si>
  <si>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</si>
  <si>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</si>
  <si>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</si>
  <si>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</si>
  <si>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</si>
  <si>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</si>
  <si>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</si>
  <si>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</si>
  <si>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</si>
  <si>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</si>
  <si>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</si>
  <si>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</si>
  <si>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</si>
  <si>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</si>
  <si>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</si>
  <si>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</si>
  <si>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</si>
  <si>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</si>
  <si>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</si>
  <si>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</si>
  <si>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</si>
  <si>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</si>
  <si>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</si>
  <si>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</si>
  <si>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</si>
  <si>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</si>
  <si>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</si>
  <si>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</si>
  <si>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</si>
  <si>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</si>
  <si>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</si>
  <si>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</si>
  <si>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</si>
  <si>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</si>
  <si>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</si>
  <si>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</si>
  <si>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</si>
  <si>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</si>
  <si>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</si>
  <si>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</si>
  <si>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</si>
  <si>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</si>
  <si>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</si>
  <si>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</si>
  <si>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</si>
  <si>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</si>
  <si>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</si>
  <si>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</si>
  <si>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</si>
  <si>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</si>
  <si>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</si>
  <si>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</si>
  <si>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</si>
  <si>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</si>
  <si>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</si>
  <si>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</si>
  <si>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</si>
  <si>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</si>
  <si>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</si>
  <si>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</si>
  <si>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</si>
  <si>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</si>
  <si>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</si>
  <si>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</si>
  <si>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</si>
  <si>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</si>
  <si>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</si>
  <si>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</si>
  <si>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</si>
  <si>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</si>
  <si>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</si>
  <si>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</si>
  <si>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</si>
  <si>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</si>
  <si>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</si>
  <si>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</si>
  <si>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</si>
  <si>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</si>
  <si>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</si>
  <si>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</si>
  <si>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</si>
  <si>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</si>
  <si>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</si>
  <si>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</si>
  <si>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</si>
  <si>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</si>
  <si>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</si>
  <si>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</si>
  <si>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</si>
  <si>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</si>
  <si>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</si>
  <si>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</si>
  <si>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</si>
  <si>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</si>
  <si>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</si>
  <si>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</si>
  <si>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</si>
  <si>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</si>
  <si>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</si>
  <si>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</si>
  <si>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</si>
  <si>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</si>
  <si>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</si>
  <si>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</si>
  <si>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</si>
  <si>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</si>
  <si>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</si>
  <si>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</si>
  <si>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</si>
  <si>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</si>
  <si>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</si>
  <si>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</si>
  <si>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</si>
  <si>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</si>
  <si>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</si>
  <si>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</si>
  <si>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</si>
  <si>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</si>
  <si>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</si>
  <si>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</si>
  <si>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</si>
  <si>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</si>
  <si>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</si>
  <si>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</si>
  <si>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</si>
  <si>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</si>
  <si>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</si>
  <si>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</si>
  <si>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</si>
  <si>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</si>
  <si>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</si>
  <si>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</si>
  <si>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</si>
  <si>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</si>
  <si>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</si>
  <si>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</si>
  <si>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</si>
  <si>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</si>
  <si>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</si>
  <si>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</si>
  <si>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</si>
  <si>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</si>
  <si>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</si>
  <si>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</si>
  <si>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</si>
  <si>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</si>
  <si>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</si>
  <si>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</si>
  <si>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</si>
  <si>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</si>
  <si>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</si>
  <si>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</si>
  <si>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</si>
  <si>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</si>
  <si>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</si>
  <si>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</si>
  <si>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</si>
  <si>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</si>
  <si>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</si>
  <si>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</si>
  <si>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</si>
  <si>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</si>
  <si>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</si>
  <si>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</si>
  <si>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</si>
  <si>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</si>
  <si>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</si>
  <si>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</si>
  <si>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</si>
  <si>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</si>
  <si>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</si>
  <si>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</si>
  <si>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</si>
  <si>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</si>
  <si>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</si>
  <si>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</si>
  <si>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</si>
  <si>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</si>
  <si>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</si>
  <si>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</si>
  <si>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</si>
  <si>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</si>
  <si>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</si>
  <si>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</si>
  <si>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</si>
  <si>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</si>
  <si>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</si>
  <si>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</si>
  <si>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</si>
  <si>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</si>
  <si>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</si>
  <si>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</si>
  <si>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</si>
  <si>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</si>
  <si>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</si>
  <si>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</si>
  <si>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</si>
  <si>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</si>
  <si>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</si>
  <si>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</si>
  <si>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</si>
  <si>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</si>
  <si>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</si>
  <si>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</si>
  <si>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</si>
  <si>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</si>
  <si>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</si>
  <si>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</si>
  <si>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</si>
  <si>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</si>
  <si>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</si>
  <si>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</si>
  <si>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</si>
  <si>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</si>
  <si>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</si>
  <si>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</si>
  <si>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</si>
  <si>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</si>
  <si>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</si>
  <si>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</si>
  <si>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</si>
  <si>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</si>
  <si>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</si>
  <si>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</si>
  <si>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</si>
  <si>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</si>
  <si>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</si>
  <si>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</si>
  <si>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</si>
  <si>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</si>
  <si>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</si>
  <si>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</si>
  <si>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</si>
  <si>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</si>
  <si>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</si>
  <si>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</si>
  <si>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</si>
  <si>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</si>
  <si>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</si>
  <si>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</si>
  <si>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</si>
  <si>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</si>
  <si>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</si>
  <si>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</si>
  <si>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</si>
  <si>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</si>
  <si>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</si>
  <si>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</si>
  <si>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</si>
  <si>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</si>
  <si>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</si>
  <si>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</si>
  <si>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</si>
  <si>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</si>
  <si>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</si>
  <si>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</si>
  <si>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</si>
  <si>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</si>
  <si>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</si>
  <si>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</si>
  <si>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</si>
  <si>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</si>
  <si>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</si>
  <si>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</si>
  <si>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</si>
  <si>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</si>
  <si>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</si>
  <si>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</si>
  <si>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</si>
  <si>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</si>
  <si>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</si>
  <si>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</si>
  <si>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</si>
  <si>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</si>
  <si>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</si>
  <si>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</si>
  <si>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</si>
  <si>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</si>
  <si>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</si>
  <si>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</si>
  <si>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</si>
  <si>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</si>
  <si>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</si>
  <si>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</si>
  <si>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</si>
  <si>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</si>
  <si>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</si>
  <si>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</si>
  <si>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</si>
  <si>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</si>
  <si>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</si>
  <si>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</si>
  <si>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</si>
  <si>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</si>
  <si>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</si>
  <si>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</si>
  <si>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</si>
  <si>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</si>
  <si>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</si>
  <si>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</si>
  <si>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</si>
  <si>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</si>
  <si>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</si>
  <si>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</si>
  <si>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</si>
  <si>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</si>
  <si>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</si>
  <si>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</si>
  <si>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</si>
  <si>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</si>
  <si>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</si>
  <si>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</si>
  <si>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</si>
  <si>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</si>
  <si>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</si>
  <si>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</si>
  <si>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</si>
  <si>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</si>
  <si>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</si>
  <si>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</si>
  <si>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</si>
  <si>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</si>
  <si>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</si>
  <si>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</si>
  <si>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</si>
  <si>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</si>
  <si>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</si>
  <si>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</si>
  <si>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</si>
  <si>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</si>
  <si>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</si>
  <si>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</si>
  <si>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</si>
  <si>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</si>
  <si>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</si>
  <si>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</si>
  <si>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</si>
  <si>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</si>
  <si>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</si>
  <si>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</si>
  <si>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</si>
  <si>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</si>
  <si>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</si>
  <si>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</si>
  <si>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</si>
  <si>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</si>
  <si>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</si>
  <si>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</si>
  <si>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</si>
  <si>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</si>
  <si>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</si>
  <si>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</si>
  <si>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</si>
  <si>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</si>
  <si>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</si>
  <si>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</si>
  <si>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</si>
  <si>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</si>
  <si>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</si>
  <si>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</si>
  <si>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</si>
  <si>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</si>
  <si>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</si>
  <si>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</si>
  <si>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</si>
  <si>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</si>
  <si>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</si>
  <si>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</si>
  <si>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</si>
  <si>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</si>
  <si>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</si>
  <si>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</si>
  <si>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</si>
  <si>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</si>
  <si>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</si>
  <si>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</si>
  <si>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</si>
  <si>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</si>
  <si>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</si>
  <si>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</si>
  <si>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</si>
  <si>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</si>
  <si>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</si>
  <si>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</si>
  <si>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</si>
  <si>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</si>
  <si>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</si>
  <si>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</si>
  <si>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</si>
  <si>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</si>
  <si>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</si>
  <si>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</si>
  <si>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</si>
  <si>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</si>
  <si>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</si>
  <si>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</si>
  <si>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</si>
  <si>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</si>
  <si>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</si>
  <si>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</si>
  <si>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</si>
  <si>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</si>
  <si>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</si>
  <si>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</si>
  <si>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</si>
  <si>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</si>
  <si>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</si>
  <si>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</si>
  <si>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</si>
  <si>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</si>
  <si>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</si>
  <si>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</si>
  <si>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</si>
  <si>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</si>
  <si>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</si>
  <si>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</si>
  <si>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</si>
  <si>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</si>
  <si>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</si>
  <si>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</si>
  <si>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</si>
  <si>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</si>
  <si>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</si>
  <si>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</si>
  <si>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</si>
  <si>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</si>
  <si>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</si>
  <si>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</si>
  <si>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</si>
  <si>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</si>
  <si>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</si>
  <si>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</si>
  <si>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</si>
  <si>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</si>
  <si>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</si>
  <si>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</si>
  <si>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</si>
  <si>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</si>
  <si>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</si>
  <si>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</si>
  <si>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</si>
  <si>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</si>
  <si>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</si>
  <si>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</si>
  <si>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</si>
  <si>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</si>
  <si>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</si>
  <si>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</si>
  <si>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</si>
  <si>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</si>
  <si>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</si>
  <si>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</si>
  <si>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</si>
  <si>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</si>
  <si>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</si>
  <si>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</si>
  <si>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</si>
  <si>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</si>
  <si>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</si>
  <si>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</si>
  <si>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</si>
  <si>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</si>
  <si>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</si>
  <si>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</si>
  <si>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</si>
  <si>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</si>
  <si>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</si>
  <si>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</si>
  <si>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</si>
  <si>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</si>
  <si>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</si>
  <si>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</si>
  <si>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</si>
  <si>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</si>
  <si>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</si>
  <si>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</si>
  <si>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</si>
  <si>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</si>
  <si>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</si>
  <si>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</si>
  <si>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</si>
  <si>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</si>
  <si>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</si>
  <si>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</si>
  <si>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</si>
  <si>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</si>
  <si>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</si>
  <si>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</si>
  <si>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</si>
  <si>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</si>
  <si>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</si>
  <si>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</si>
  <si>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</si>
  <si>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</si>
  <si>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</si>
  <si>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</si>
  <si>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</si>
  <si>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</si>
  <si>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</si>
  <si>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</si>
  <si>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</si>
  <si>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</si>
  <si>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</si>
  <si>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</si>
  <si>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</si>
  <si>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</si>
  <si>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</si>
  <si>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</si>
  <si>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</si>
  <si>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</si>
  <si>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</si>
  <si>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</si>
  <si>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</si>
  <si>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</si>
  <si>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</si>
  <si>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</si>
  <si>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</si>
  <si>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</si>
  <si>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</si>
  <si>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</si>
  <si>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</si>
  <si>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</si>
  <si>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</si>
  <si>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</si>
  <si>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</si>
  <si>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</si>
  <si>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</si>
  <si>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</si>
  <si>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</si>
  <si>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</si>
  <si>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</si>
  <si>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</si>
  <si>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</si>
  <si>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</si>
  <si>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</si>
  <si>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</si>
  <si>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</si>
  <si>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</si>
  <si>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</si>
  <si>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</si>
  <si>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</si>
  <si>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</si>
  <si>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</si>
  <si>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</si>
  <si>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</si>
  <si>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</si>
  <si>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</si>
  <si>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</si>
  <si>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</si>
  <si>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</si>
  <si>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</si>
  <si>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</si>
  <si>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</si>
  <si>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</si>
  <si>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</si>
  <si>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</si>
  <si>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</si>
  <si>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</si>
  <si>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</si>
  <si>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</si>
  <si>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</si>
  <si>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</si>
  <si>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</si>
  <si>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</si>
  <si>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</si>
  <si>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</si>
  <si>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</si>
  <si>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</si>
  <si>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</si>
  <si>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</si>
  <si>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</si>
  <si>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</si>
  <si>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</si>
  <si>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</si>
  <si>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</si>
  <si>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</si>
  <si>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</si>
  <si>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</si>
  <si>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</si>
  <si>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</si>
  <si>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</si>
  <si>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</si>
  <si>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</si>
  <si>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</si>
  <si>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</si>
  <si>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</si>
  <si>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</si>
  <si>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</si>
  <si>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</si>
  <si>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</si>
  <si>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</si>
  <si>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</si>
  <si>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</si>
  <si>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</si>
  <si>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</si>
  <si>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</si>
  <si>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</si>
  <si>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</si>
  <si>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</si>
  <si>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</si>
  <si>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</si>
  <si>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</si>
  <si>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</si>
  <si>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</si>
  <si>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</si>
  <si>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</si>
  <si>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</si>
  <si>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</si>
  <si>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</si>
  <si>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</si>
  <si>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</si>
  <si>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</si>
  <si>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</si>
  <si>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</si>
  <si>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</si>
  <si>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</si>
  <si>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</si>
  <si>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</si>
  <si>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</si>
  <si>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</si>
  <si>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</si>
  <si>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</si>
  <si>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</si>
  <si>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</si>
  <si>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</si>
  <si>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</si>
  <si>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</si>
  <si>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</si>
  <si>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</si>
  <si>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</si>
  <si>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</si>
  <si>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</si>
  <si>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</si>
  <si>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</si>
  <si>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</si>
  <si>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</si>
  <si>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</si>
  <si>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</si>
  <si>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</si>
  <si>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</si>
  <si>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</si>
  <si>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</si>
  <si>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</si>
  <si>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</si>
  <si>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</si>
  <si>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</si>
  <si>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</si>
  <si>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</si>
  <si>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</si>
  <si>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</si>
  <si>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</si>
  <si>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</si>
  <si>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</si>
  <si>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</si>
  <si>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</si>
  <si>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</si>
  <si>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</si>
  <si>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</si>
  <si>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</si>
  <si>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</si>
  <si>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</si>
  <si>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</si>
  <si>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</si>
  <si>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</si>
  <si>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</si>
  <si>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</si>
  <si>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</si>
  <si>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</si>
  <si>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</si>
  <si>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</si>
  <si>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</si>
  <si>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</si>
  <si>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</si>
  <si>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</si>
  <si>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</si>
  <si>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</si>
  <si>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</si>
  <si>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</si>
  <si>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</si>
  <si>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</si>
  <si>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</si>
  <si>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</si>
  <si>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</si>
  <si>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</si>
  <si>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</si>
  <si>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</si>
  <si>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</si>
  <si>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</si>
  <si>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</si>
  <si>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</si>
  <si>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</si>
  <si>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</si>
  <si>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</si>
  <si>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</si>
  <si>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</si>
  <si>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</si>
  <si>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</si>
  <si>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</si>
  <si>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</si>
  <si>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</si>
  <si>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</si>
  <si>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</si>
  <si>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</si>
  <si>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</si>
  <si>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</si>
  <si>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</si>
  <si>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</si>
  <si>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</si>
  <si>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</si>
  <si>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</si>
  <si>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</si>
  <si>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</si>
  <si>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</si>
  <si>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</si>
  <si>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</si>
  <si>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</si>
  <si>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</si>
  <si>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</si>
  <si>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</si>
  <si>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</si>
  <si>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</si>
  <si>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</si>
  <si>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</si>
  <si>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</si>
  <si>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</si>
  <si>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</si>
  <si>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</si>
  <si>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</si>
  <si>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</si>
  <si>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</si>
  <si>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</si>
  <si>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</si>
  <si>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</si>
  <si>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</si>
  <si>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</si>
  <si>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</si>
  <si>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</si>
  <si>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</si>
  <si>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</si>
  <si>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</si>
  <si>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</si>
  <si>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</si>
  <si>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</si>
  <si>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</si>
  <si>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</si>
  <si>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</si>
  <si>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</si>
  <si>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</si>
  <si>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</si>
  <si>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</si>
  <si>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</si>
  <si>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</si>
  <si>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</si>
  <si>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</si>
  <si>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</si>
  <si>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</si>
  <si>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</si>
  <si>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</si>
  <si>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</si>
  <si>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</si>
  <si>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</si>
  <si>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</si>
  <si>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</si>
  <si>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</si>
  <si>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</si>
  <si>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</si>
  <si>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</si>
  <si>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</si>
  <si>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</si>
  <si>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</si>
  <si>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</si>
  <si>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</si>
  <si>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</si>
  <si>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</si>
  <si>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</si>
  <si>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</si>
  <si>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</si>
  <si>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</si>
  <si>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</si>
  <si>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</si>
  <si>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</si>
  <si>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</si>
  <si>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</si>
  <si>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</si>
  <si>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</si>
  <si>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</si>
  <si>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</si>
  <si>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</si>
  <si>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</si>
  <si>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</si>
  <si>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</si>
  <si>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</si>
  <si>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</si>
  <si>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</si>
  <si>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</si>
  <si>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</si>
  <si>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</si>
  <si>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</si>
  <si>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</si>
  <si>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</si>
  <si>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</si>
  <si>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</si>
  <si>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</si>
  <si>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</si>
  <si>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</si>
  <si>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</si>
  <si>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</si>
  <si>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</si>
  <si>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</si>
  <si>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</si>
  <si>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</si>
  <si>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</si>
  <si>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</si>
  <si>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</si>
  <si>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</si>
  <si>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</si>
  <si>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</si>
  <si>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</si>
  <si>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</si>
  <si>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</si>
  <si>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</si>
  <si>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</si>
  <si>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</si>
  <si>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</si>
  <si>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</si>
  <si>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</si>
  <si>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</si>
  <si>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</si>
  <si>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</si>
  <si>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</si>
  <si>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</si>
  <si>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</si>
  <si>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</si>
  <si>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</si>
  <si>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</si>
  <si>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</si>
  <si>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</si>
  <si>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</si>
  <si>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</si>
  <si>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</si>
  <si>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</si>
  <si>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</si>
  <si>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</si>
  <si>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</si>
  <si>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</si>
  <si>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</si>
  <si>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</si>
  <si>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</si>
  <si>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</si>
  <si>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</si>
  <si>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</si>
  <si>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</si>
  <si>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</si>
  <si>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</si>
  <si>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</si>
  <si>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</si>
  <si>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</si>
  <si>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</si>
  <si>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</si>
  <si>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</si>
  <si>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</si>
  <si>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</si>
  <si>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</si>
  <si>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</si>
  <si>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</si>
  <si>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</si>
  <si>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</si>
  <si>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</si>
  <si>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</si>
  <si>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</si>
  <si>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</si>
  <si>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</si>
  <si>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</si>
  <si>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</si>
  <si>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</si>
  <si>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</si>
  <si>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</si>
  <si>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</si>
  <si>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</si>
  <si>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</si>
  <si>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</si>
  <si>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</si>
  <si>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</si>
  <si>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</si>
  <si>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</si>
  <si>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</si>
  <si>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</si>
  <si>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</si>
  <si>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</si>
  <si>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</si>
  <si>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</si>
  <si>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</si>
  <si>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</si>
  <si>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</si>
  <si>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</si>
  <si>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</si>
  <si>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</si>
  <si>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</si>
  <si>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</si>
  <si>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</si>
  <si>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</si>
  <si>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</si>
  <si>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</si>
  <si>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</si>
  <si>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</si>
  <si>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</si>
  <si>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</si>
  <si>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</si>
  <si>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</si>
  <si>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</si>
  <si>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</si>
  <si>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</si>
  <si>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</si>
  <si>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</si>
  <si>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</si>
  <si>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</si>
  <si>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</si>
  <si>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</si>
  <si>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</si>
  <si>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</si>
  <si>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</si>
  <si>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</si>
  <si>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</si>
  <si>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</si>
  <si>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</si>
  <si>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</si>
  <si>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</si>
  <si>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</si>
  <si>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</si>
  <si>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</si>
  <si>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</si>
  <si>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</si>
  <si>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</si>
  <si>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</si>
  <si>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</si>
  <si>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</si>
  <si>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</si>
  <si>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</si>
  <si>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</si>
  <si>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</si>
  <si>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</si>
  <si>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</si>
  <si>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</si>
  <si>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</si>
  <si>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</si>
  <si>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</si>
  <si>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</si>
  <si>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</si>
  <si>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</si>
  <si>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</si>
  <si>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</si>
  <si>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</si>
  <si>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</si>
  <si>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</si>
  <si>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</si>
  <si>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</si>
  <si>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</si>
  <si>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</si>
  <si>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</si>
  <si>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</si>
  <si>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</si>
  <si>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</si>
  <si>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</si>
  <si>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</si>
  <si>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</si>
  <si>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</si>
  <si>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</si>
  <si>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</si>
  <si>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</si>
  <si>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</si>
  <si>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</si>
  <si>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</si>
  <si>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</si>
  <si>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</si>
  <si>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</si>
  <si>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</si>
  <si>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</si>
  <si>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</si>
  <si>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</si>
  <si>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</si>
  <si>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</si>
  <si>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</si>
  <si>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</si>
  <si>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</si>
  <si>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</si>
  <si>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</si>
  <si>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</si>
  <si>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</si>
  <si>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</si>
  <si>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</si>
  <si>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</si>
  <si>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</si>
  <si>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</si>
  <si>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</si>
  <si>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</si>
  <si>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</si>
  <si>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</si>
  <si>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</si>
  <si>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</si>
  <si>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</si>
  <si>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</si>
  <si>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</si>
  <si>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</si>
  <si>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</si>
  <si>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</si>
  <si>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</si>
  <si>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</si>
  <si>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</si>
  <si>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</si>
  <si>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</si>
  <si>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</si>
  <si>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</si>
  <si>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</si>
  <si>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</si>
  <si>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</si>
  <si>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</si>
  <si>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</si>
  <si>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</si>
  <si>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</si>
  <si>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</si>
  <si>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</si>
  <si>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</si>
  <si>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</si>
  <si>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</si>
  <si>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</si>
  <si>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</si>
  <si>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</si>
  <si>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</si>
  <si>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</si>
  <si>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</si>
  <si>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</si>
  <si>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</si>
  <si>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</si>
  <si>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</si>
  <si>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</si>
  <si>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</si>
  <si>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</si>
  <si>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</si>
  <si>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</si>
  <si>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</si>
  <si>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</si>
  <si>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</si>
  <si>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</si>
  <si>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</si>
  <si>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</si>
  <si>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</si>
  <si>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</si>
  <si>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</si>
  <si>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</si>
  <si>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</si>
  <si>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</si>
  <si>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</si>
  <si>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</si>
  <si>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</si>
  <si>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</si>
  <si>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</si>
  <si>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</si>
  <si>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</si>
  <si>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</si>
  <si>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</si>
  <si>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</si>
  <si>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</si>
  <si>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</si>
  <si>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</si>
  <si>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</si>
  <si>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</si>
  <si>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</si>
  <si>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</si>
  <si>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</si>
  <si>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</si>
  <si>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</si>
  <si>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</si>
  <si>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</si>
  <si>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</si>
  <si>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</si>
  <si>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</si>
  <si>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</si>
  <si>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</si>
  <si>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</si>
  <si>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</si>
  <si>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</si>
  <si>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</si>
  <si>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</si>
  <si>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</si>
  <si>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</si>
  <si>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</si>
  <si>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</si>
  <si>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</si>
  <si>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</si>
  <si>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</si>
  <si>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</si>
  <si>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</si>
  <si>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</si>
  <si>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</si>
  <si>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</si>
  <si>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</si>
  <si>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</si>
  <si>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</si>
  <si>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</si>
  <si>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</si>
  <si>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</si>
  <si>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</si>
  <si>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</si>
  <si>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</si>
  <si>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</si>
  <si>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</si>
  <si>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</si>
  <si>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</si>
  <si>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</si>
  <si>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</si>
  <si>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</si>
  <si>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</si>
  <si>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</si>
  <si>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</si>
  <si>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</si>
  <si>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</si>
  <si>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</si>
  <si>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</si>
  <si>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</si>
  <si>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</si>
  <si>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</si>
  <si>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</si>
  <si>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</si>
  <si>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</si>
  <si>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</si>
  <si>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</si>
  <si>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</si>
  <si>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</si>
  <si>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</si>
  <si>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</si>
  <si>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</si>
  <si>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</si>
  <si>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</si>
  <si>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</si>
  <si>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</si>
  <si>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</si>
  <si>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</si>
  <si>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</si>
  <si>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</si>
  <si>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</si>
  <si>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</si>
  <si>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</si>
  <si>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</si>
  <si>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</si>
  <si>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</si>
  <si>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</si>
  <si>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</si>
  <si>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</si>
  <si>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</si>
  <si>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</si>
  <si>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</si>
  <si>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</si>
  <si>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</si>
  <si>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</si>
  <si>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</si>
  <si>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</si>
  <si>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</si>
  <si>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</si>
  <si>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</si>
  <si>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</si>
  <si>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</si>
  <si>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</si>
  <si>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</si>
  <si>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</si>
  <si>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</si>
  <si>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</si>
  <si>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</si>
  <si>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</si>
  <si>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</si>
  <si>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</si>
  <si>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</si>
  <si>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</si>
  <si>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</si>
  <si>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</si>
  <si>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</si>
  <si>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</si>
  <si>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</si>
  <si>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</si>
  <si>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</si>
  <si>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</si>
  <si>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</si>
  <si>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</si>
  <si>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</si>
  <si>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</si>
  <si>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</si>
  <si>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</si>
  <si>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</si>
  <si>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</si>
  <si>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</si>
  <si>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</si>
  <si>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</si>
  <si>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</si>
  <si>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</si>
  <si>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</si>
  <si>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</si>
  <si>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</si>
  <si>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</si>
  <si>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</si>
  <si>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</si>
  <si>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</si>
  <si>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</si>
  <si>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</si>
  <si>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</si>
  <si>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</si>
  <si>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</si>
  <si>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</si>
  <si>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</si>
  <si>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</si>
  <si>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</si>
  <si>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</si>
  <si>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</si>
  <si>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</si>
  <si>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</si>
  <si>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</si>
  <si>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</si>
  <si>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</si>
  <si>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</si>
  <si>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</si>
  <si>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</si>
  <si>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</si>
  <si>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</si>
  <si>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</si>
  <si>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</si>
  <si>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</si>
  <si>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</si>
  <si>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</si>
  <si>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</si>
  <si>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</si>
  <si>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</si>
  <si>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</si>
  <si>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</si>
  <si>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</si>
  <si>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</si>
  <si>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</si>
  <si>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</si>
  <si>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</si>
  <si>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</si>
  <si>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</si>
  <si>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</si>
  <si>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</si>
  <si>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</si>
  <si>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</si>
  <si>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</si>
  <si>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</si>
  <si>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</si>
  <si>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</si>
  <si>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</si>
  <si>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</si>
  <si>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</si>
  <si>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</si>
  <si>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</si>
  <si>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</si>
  <si>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</si>
  <si>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</si>
  <si>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</si>
  <si>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</si>
  <si>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</si>
  <si>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</si>
  <si>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</si>
  <si>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</si>
  <si>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</si>
  <si>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</si>
  <si>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</si>
  <si>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</si>
  <si>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</si>
  <si>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</si>
  <si>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</si>
  <si>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</si>
  <si>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</si>
  <si>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</si>
  <si>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</si>
  <si>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</si>
  <si>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</si>
  <si>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</si>
  <si>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</si>
  <si>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</si>
  <si>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</si>
  <si>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</si>
  <si>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</si>
  <si>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</si>
  <si>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</si>
  <si>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</si>
  <si>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</si>
  <si>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</si>
  <si>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</si>
  <si>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</si>
  <si>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</si>
  <si>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</si>
  <si>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</si>
  <si>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</si>
  <si>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</si>
  <si>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</si>
  <si>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</si>
  <si>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</si>
  <si>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</si>
  <si>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</si>
  <si>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</si>
  <si>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</si>
  <si>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</si>
  <si>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</si>
  <si>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</si>
  <si>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</si>
  <si>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</si>
  <si>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</si>
  <si>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</si>
  <si>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</si>
  <si>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</si>
  <si>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</si>
  <si>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</si>
  <si>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</si>
  <si>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</si>
  <si>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</si>
  <si>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</si>
  <si>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</si>
  <si>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</si>
  <si>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</si>
  <si>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</si>
  <si>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</si>
  <si>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</si>
  <si>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</si>
  <si>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</si>
  <si>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</si>
  <si>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</si>
  <si>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</si>
  <si>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</si>
  <si>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</si>
  <si>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</si>
  <si>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</si>
  <si>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</si>
  <si>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</si>
  <si>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</si>
  <si>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</si>
  <si>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</si>
  <si>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</si>
  <si>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</si>
  <si>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</si>
  <si>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</si>
  <si>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</si>
  <si>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</si>
  <si>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</si>
  <si>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</si>
  <si>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</si>
  <si>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</si>
  <si>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</si>
  <si>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</si>
  <si>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</si>
  <si>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</si>
  <si>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</si>
  <si>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</si>
  <si>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</si>
  <si>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</si>
  <si>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</si>
  <si>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</si>
  <si>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</si>
  <si>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</si>
  <si>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</si>
  <si>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</si>
  <si>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</si>
  <si>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</si>
  <si>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</si>
  <si>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</si>
  <si>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</si>
  <si>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</si>
  <si>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</si>
  <si>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</si>
  <si>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</si>
  <si>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</si>
  <si>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</si>
  <si>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</si>
  <si>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</si>
  <si>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</si>
  <si>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</si>
  <si>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</si>
  <si>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</si>
  <si>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</si>
  <si>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</si>
  <si>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</si>
  <si>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</si>
  <si>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</si>
  <si>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</si>
  <si>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</si>
  <si>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</si>
  <si>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</si>
  <si>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</si>
  <si>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</si>
  <si>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</si>
  <si>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</si>
  <si>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</si>
  <si>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</si>
  <si>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</si>
  <si>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</si>
  <si>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</si>
  <si>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</si>
  <si>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</si>
  <si>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</si>
  <si>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</si>
  <si>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</si>
  <si>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</si>
  <si>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</si>
  <si>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</si>
  <si>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</si>
  <si>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</si>
  <si>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</si>
  <si>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</si>
  <si>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</si>
  <si>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</si>
  <si>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</si>
  <si>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</si>
  <si>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</si>
  <si>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</si>
  <si>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</si>
  <si>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</si>
  <si>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</si>
  <si>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</si>
  <si>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</si>
  <si>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</si>
  <si>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</si>
  <si>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</si>
  <si>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</si>
  <si>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</si>
  <si>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</si>
  <si>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</si>
  <si>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</si>
  <si>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</si>
  <si>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</si>
  <si>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</si>
  <si>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</si>
  <si>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</si>
  <si>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</si>
  <si>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</si>
  <si>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</si>
  <si>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</si>
  <si>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</si>
  <si>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</si>
  <si>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</si>
  <si>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</si>
  <si>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</si>
  <si>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</si>
  <si>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</si>
  <si>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</si>
  <si>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</si>
  <si>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</si>
  <si>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</si>
  <si>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</si>
  <si>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</si>
  <si>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</si>
  <si>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</si>
  <si>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</si>
  <si>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</si>
  <si>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</si>
  <si>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</si>
  <si>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</si>
  <si>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</si>
  <si>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</si>
  <si>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</si>
  <si>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</si>
  <si>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</si>
  <si>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</si>
  <si>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</si>
  <si>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</si>
  <si>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</si>
  <si>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</si>
  <si>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</si>
  <si>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</si>
  <si>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</si>
  <si>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</si>
  <si>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</si>
  <si>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</si>
  <si>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</si>
  <si>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</si>
  <si>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</si>
  <si>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</si>
  <si>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</si>
  <si>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</si>
  <si>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</si>
  <si>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</si>
  <si>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</si>
  <si>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</si>
  <si>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</si>
  <si>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</si>
  <si>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</si>
  <si>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</si>
  <si>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</si>
  <si>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</si>
  <si>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</si>
  <si>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</si>
  <si>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</si>
  <si>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</si>
  <si>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</si>
  <si>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</si>
  <si>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</si>
  <si>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</si>
  <si>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</si>
  <si>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</si>
  <si>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</si>
  <si>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</si>
  <si>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</si>
  <si>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</si>
  <si>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</si>
  <si>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</si>
  <si>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</si>
  <si>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</si>
  <si>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</si>
  <si>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</si>
  <si>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</si>
  <si>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</si>
  <si>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</si>
  <si>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</si>
  <si>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</si>
  <si>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</si>
  <si>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</si>
  <si>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</si>
  <si>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</si>
  <si>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</si>
  <si>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</si>
  <si>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</si>
  <si>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</si>
  <si>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</si>
  <si>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</si>
  <si>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</si>
  <si>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</si>
  <si>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</si>
  <si>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</si>
  <si>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</si>
  <si>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</si>
  <si>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</si>
  <si>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</si>
  <si>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</si>
  <si>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</si>
  <si>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</si>
  <si>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</si>
  <si>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</si>
  <si>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</si>
  <si>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</si>
  <si>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</si>
  <si>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</si>
  <si>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</si>
  <si>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</si>
  <si>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</si>
  <si>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</si>
  <si>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</si>
  <si>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</si>
  <si>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</si>
  <si>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</si>
  <si>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</si>
  <si>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</si>
  <si>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</si>
  <si>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</si>
  <si>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</si>
  <si>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</si>
  <si>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</si>
  <si>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</si>
  <si>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</si>
  <si>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</si>
  <si>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</si>
  <si>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</si>
  <si>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</si>
  <si>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</si>
  <si>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</si>
  <si>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</si>
  <si>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</si>
  <si>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</si>
  <si>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</si>
  <si>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</si>
  <si>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</si>
  <si>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</si>
  <si>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</si>
  <si>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</si>
  <si>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</si>
  <si>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</si>
  <si>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</si>
  <si>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</si>
  <si>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</si>
  <si>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</si>
  <si>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</si>
  <si>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</si>
  <si>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</si>
  <si>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</si>
  <si>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</si>
  <si>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</si>
  <si>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</si>
  <si>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</si>
  <si>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</si>
  <si>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</si>
  <si>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</si>
  <si>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</si>
  <si>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</si>
  <si>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</si>
  <si>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</si>
  <si>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</si>
  <si>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</si>
  <si>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</si>
  <si>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</si>
  <si>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</si>
  <si>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</si>
  <si>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</si>
  <si>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</si>
  <si>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</si>
  <si>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</si>
  <si>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</si>
  <si>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</si>
  <si>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</si>
  <si>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</si>
  <si>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</si>
  <si>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</si>
  <si>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</si>
  <si>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</si>
  <si>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</si>
  <si>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</si>
  <si>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</si>
  <si>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</si>
  <si>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</si>
  <si>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</si>
  <si>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</si>
  <si>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</si>
  <si>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</si>
  <si>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</si>
  <si>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</si>
  <si>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</si>
  <si>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</si>
  <si>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</si>
  <si>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</si>
  <si>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</si>
  <si>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</si>
  <si>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</si>
  <si>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</si>
  <si>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</si>
  <si>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</si>
  <si>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</si>
  <si>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</si>
  <si>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</si>
  <si>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</si>
  <si>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</si>
  <si>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</si>
  <si>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</si>
  <si>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</si>
  <si>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</si>
  <si>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</si>
  <si>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</si>
  <si>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</si>
  <si>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</si>
  <si>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</si>
  <si>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</si>
  <si>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</si>
  <si>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</si>
  <si>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</si>
  <si>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</si>
  <si>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</si>
  <si>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</si>
  <si>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</si>
  <si>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</si>
  <si>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</si>
  <si>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</si>
  <si>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</si>
  <si>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</si>
  <si>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</si>
  <si>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</si>
  <si>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</si>
  <si>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</si>
  <si>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</si>
  <si>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</si>
  <si>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</si>
  <si>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</si>
  <si>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</si>
  <si>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</si>
  <si>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</si>
  <si>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</si>
  <si>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</si>
  <si>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</si>
  <si>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</si>
  <si>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</si>
  <si>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</si>
  <si>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</si>
  <si>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</si>
  <si>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</si>
  <si>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</si>
  <si>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</si>
  <si>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</si>
  <si>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</si>
  <si>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</si>
  <si>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</si>
  <si>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</si>
  <si>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</si>
  <si>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</si>
  <si>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</si>
  <si>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</si>
  <si>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</si>
  <si>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</si>
  <si>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</si>
  <si>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</si>
  <si>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</si>
  <si>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</si>
  <si>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</si>
  <si>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</si>
  <si>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</si>
  <si>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</si>
  <si>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</si>
  <si>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</si>
  <si>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</si>
  <si>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</si>
  <si>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</si>
  <si>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</si>
  <si>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</si>
  <si>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</si>
  <si>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</si>
  <si>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</si>
  <si>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</si>
  <si>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</si>
  <si>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</si>
  <si>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</si>
  <si>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</si>
  <si>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</si>
  <si>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</si>
  <si>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</si>
  <si>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</si>
  <si>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</si>
  <si>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</si>
  <si>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</si>
  <si>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</si>
  <si>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</si>
  <si>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</si>
  <si>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</si>
  <si>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</si>
  <si>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</si>
  <si>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</si>
  <si>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</si>
  <si>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</si>
  <si>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</si>
  <si>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</si>
  <si>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</si>
  <si>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</si>
  <si>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</si>
  <si>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</si>
  <si>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</si>
  <si>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</si>
  <si>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</si>
  <si>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</si>
  <si>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</si>
  <si>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</si>
  <si>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</si>
  <si>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</si>
  <si>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</si>
  <si>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</si>
  <si>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</si>
  <si>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</si>
  <si>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</si>
  <si>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</si>
  <si>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</si>
  <si>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</si>
  <si>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</si>
  <si>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</si>
  <si>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</si>
  <si>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</si>
  <si>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</si>
  <si>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</si>
  <si>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</si>
  <si>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</si>
  <si>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</si>
  <si>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</si>
  <si>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</si>
  <si>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</si>
  <si>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</si>
  <si>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</si>
  <si>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</si>
  <si>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</si>
  <si>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</si>
  <si>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</si>
  <si>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</si>
  <si>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</si>
  <si>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</si>
  <si>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</si>
  <si>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</si>
  <si>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</si>
  <si>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</si>
  <si>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</si>
  <si>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</si>
  <si>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</si>
  <si>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</si>
  <si>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</si>
  <si>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</si>
  <si>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</si>
  <si>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</si>
  <si>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</si>
  <si>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</si>
  <si>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</si>
  <si>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</si>
  <si>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</si>
  <si>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</si>
  <si>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</si>
  <si>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</si>
  <si>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</si>
  <si>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</si>
  <si>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</si>
  <si>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</si>
  <si>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</si>
  <si>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</si>
  <si>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</si>
  <si>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</si>
  <si>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</si>
  <si>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</si>
  <si>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</si>
  <si>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</si>
  <si>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</si>
  <si>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</si>
  <si>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</si>
  <si>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</si>
  <si>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</si>
  <si>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</si>
  <si>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</si>
  <si>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</si>
  <si>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</si>
  <si>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</si>
  <si>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</si>
  <si>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</si>
  <si>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</si>
  <si>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</si>
  <si>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</si>
  <si>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</si>
  <si>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</si>
  <si>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</si>
  <si>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</si>
  <si>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</si>
  <si>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</si>
  <si>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</si>
  <si>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</si>
  <si>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</si>
  <si>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</si>
  <si>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</si>
  <si>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</si>
  <si>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</si>
  <si>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</si>
  <si>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</si>
  <si>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</si>
  <si>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</si>
  <si>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</si>
  <si>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</si>
  <si>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</si>
  <si>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</si>
  <si>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</si>
  <si>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</si>
  <si>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</si>
  <si>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</si>
  <si>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</si>
  <si>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</si>
  <si>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</si>
  <si>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</si>
  <si>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</si>
  <si>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</si>
  <si>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</si>
  <si>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</si>
  <si>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</si>
  <si>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</si>
  <si>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</si>
  <si>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</si>
  <si>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</si>
  <si>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</si>
  <si>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</si>
  <si>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</si>
  <si>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</si>
  <si>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</si>
  <si>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</si>
  <si>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</si>
  <si>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</si>
  <si>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</si>
  <si>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</si>
  <si>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</si>
  <si>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</si>
  <si>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</si>
  <si>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</si>
  <si>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</si>
  <si>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</si>
  <si>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</si>
  <si>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</si>
  <si>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</si>
  <si>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</si>
  <si>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</si>
  <si>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</si>
  <si>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</si>
  <si>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</si>
  <si>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</si>
  <si>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</si>
  <si>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</si>
  <si>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</si>
  <si>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</si>
  <si>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</si>
  <si>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</si>
  <si>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</si>
  <si>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</si>
  <si>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</si>
  <si>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</si>
  <si>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</si>
  <si>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</si>
  <si>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</si>
  <si>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</si>
  <si>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</si>
  <si>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</si>
  <si>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</si>
  <si>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</si>
  <si>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</si>
  <si>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</si>
  <si>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</si>
  <si>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</si>
  <si>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</si>
  <si>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</si>
  <si>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</si>
  <si>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</si>
  <si>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</si>
  <si>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</si>
  <si>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</si>
  <si>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</si>
  <si>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</si>
  <si>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</si>
  <si>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</si>
  <si>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</si>
  <si>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</si>
  <si>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</si>
  <si>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</si>
  <si>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</si>
  <si>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</si>
  <si>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</si>
  <si>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</si>
  <si>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</si>
  <si>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</si>
  <si>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</si>
  <si>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</si>
  <si>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</si>
  <si>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</si>
  <si>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</si>
  <si>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</si>
  <si>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</si>
  <si>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</si>
  <si>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</si>
  <si>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</si>
  <si>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</si>
  <si>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</si>
  <si>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</si>
  <si>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</si>
  <si>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</si>
  <si>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</si>
  <si>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</si>
  <si>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</si>
  <si>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</si>
  <si>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</si>
  <si>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</si>
  <si>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</si>
  <si>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</si>
  <si>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</si>
  <si>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</si>
  <si>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</si>
  <si>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</si>
  <si>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</si>
  <si>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</si>
  <si>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</si>
  <si>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</si>
  <si>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</si>
  <si>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</si>
  <si>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</si>
  <si>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</si>
  <si>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</si>
  <si>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</si>
  <si>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</si>
  <si>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</si>
  <si>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</si>
  <si>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</si>
  <si>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</si>
  <si>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</si>
  <si>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</si>
  <si>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</si>
  <si>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</si>
  <si>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</si>
  <si>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</si>
  <si>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</si>
  <si>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</si>
  <si>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</si>
  <si>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</si>
  <si>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</si>
  <si>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</si>
  <si>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</si>
  <si>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</si>
  <si>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</si>
  <si>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</si>
  <si>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</si>
  <si>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</si>
  <si>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</si>
  <si>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</si>
  <si>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</si>
  <si>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</si>
  <si>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</si>
  <si>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</si>
  <si>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</si>
  <si>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</si>
  <si>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</si>
  <si>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</si>
  <si>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</si>
  <si>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</si>
  <si>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</si>
  <si>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</si>
  <si>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</si>
  <si>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</si>
  <si>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</si>
  <si>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</si>
  <si>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</si>
  <si>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</si>
  <si>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</si>
  <si>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</si>
  <si>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</si>
  <si>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</si>
  <si>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</si>
  <si>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</si>
  <si>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</si>
  <si>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</si>
  <si>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</si>
  <si>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</si>
  <si>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</si>
  <si>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</si>
  <si>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</si>
  <si>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</si>
  <si>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</si>
  <si>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</si>
  <si>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</si>
  <si>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</si>
  <si>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</si>
  <si>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</si>
  <si>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</si>
  <si>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</si>
  <si>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</si>
  <si>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</si>
  <si>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</si>
  <si>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</si>
  <si>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</si>
  <si>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</si>
  <si>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</si>
  <si>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</si>
  <si>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</si>
  <si>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</si>
  <si>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</si>
  <si>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</si>
  <si>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</si>
  <si>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</si>
  <si>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</si>
  <si>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</si>
  <si>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</si>
  <si>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</si>
  <si>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</si>
  <si>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</si>
  <si>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</si>
  <si>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</si>
  <si>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</si>
  <si>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</si>
  <si>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</si>
  <si>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</si>
  <si>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</si>
  <si>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</si>
  <si>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</si>
  <si>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</si>
  <si>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</si>
  <si>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</si>
  <si>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</si>
  <si>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</si>
  <si>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</si>
  <si>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</si>
  <si>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</si>
  <si>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</si>
  <si>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</si>
  <si>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</si>
  <si>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</si>
  <si>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</si>
  <si>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</si>
  <si>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</si>
  <si>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</si>
  <si>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</si>
  <si>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</si>
  <si>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</si>
  <si>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</si>
  <si>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</si>
  <si>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</si>
  <si>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</si>
  <si>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</si>
  <si>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</si>
  <si>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</si>
  <si>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</si>
  <si>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</si>
  <si>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</si>
  <si>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</si>
  <si>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</si>
  <si>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</si>
  <si>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</si>
  <si>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</si>
  <si>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</si>
  <si>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</si>
  <si>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</si>
  <si>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</si>
  <si>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</si>
  <si>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</si>
  <si>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</si>
  <si>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</si>
  <si>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</si>
  <si>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</si>
  <si>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</si>
  <si>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</si>
  <si>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</si>
  <si>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</si>
  <si>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</si>
  <si>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</si>
  <si>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</si>
  <si>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</si>
  <si>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</si>
  <si>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</si>
  <si>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</si>
  <si>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</si>
  <si>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</si>
  <si>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</si>
  <si>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</si>
  <si>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</si>
  <si>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</si>
  <si>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</si>
  <si>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</si>
  <si>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</si>
  <si>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</si>
  <si>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</si>
  <si>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</si>
  <si>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</si>
  <si>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</si>
  <si>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</si>
  <si>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</si>
  <si>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</si>
  <si>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</si>
  <si>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</si>
  <si>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</si>
  <si>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</si>
  <si>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</si>
  <si>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</si>
  <si>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</si>
  <si>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</si>
  <si>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</si>
  <si>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</si>
  <si>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</si>
  <si>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</si>
  <si>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</si>
  <si>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</si>
  <si>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</si>
  <si>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</si>
  <si>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</si>
  <si>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</si>
  <si>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</si>
  <si>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</si>
  <si>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</si>
  <si>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</si>
  <si>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</si>
  <si>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</si>
  <si>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</si>
  <si>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</si>
  <si>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</si>
  <si>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</si>
  <si>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</si>
  <si>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</si>
  <si>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</si>
  <si>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</si>
  <si>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</si>
  <si>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</si>
  <si>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</si>
  <si>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</si>
  <si>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</si>
  <si>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</si>
  <si>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</si>
  <si>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</si>
  <si>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</si>
  <si>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</si>
  <si>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</si>
  <si>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</si>
  <si>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</si>
  <si>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</si>
  <si>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</si>
  <si>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</si>
  <si>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</si>
  <si>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</si>
  <si>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</si>
  <si>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</si>
  <si>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</si>
  <si>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</si>
  <si>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</si>
  <si>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</si>
  <si>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</si>
  <si>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</si>
  <si>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</si>
  <si>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</si>
  <si>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</si>
  <si>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</si>
  <si>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</si>
  <si>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</si>
  <si>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</si>
  <si>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</si>
  <si>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</si>
  <si>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</si>
  <si>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</si>
  <si>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</si>
  <si>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</si>
  <si>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</si>
  <si>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</si>
  <si>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</si>
  <si>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</si>
  <si>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</si>
  <si>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</si>
  <si>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</si>
  <si>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</si>
  <si>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</si>
  <si>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</si>
  <si>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</si>
  <si>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</si>
  <si>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</si>
  <si>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</si>
  <si>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</si>
  <si>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</si>
  <si>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</si>
  <si>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</si>
  <si>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</si>
  <si>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</si>
  <si>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</si>
  <si>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</si>
  <si>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</si>
  <si>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</si>
  <si>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</si>
  <si>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</si>
  <si>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</si>
  <si>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</si>
  <si>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</si>
  <si>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</si>
  <si>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</si>
  <si>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</si>
  <si>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</si>
  <si>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</si>
  <si>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</si>
  <si>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</si>
  <si>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</si>
  <si>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</si>
  <si>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</si>
  <si>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</si>
  <si>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</si>
  <si>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</si>
  <si>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</si>
  <si>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</si>
  <si>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</si>
  <si>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</si>
  <si>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</si>
  <si>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</si>
  <si>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</si>
  <si>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</si>
  <si>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</si>
  <si>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</si>
  <si>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</si>
  <si>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</si>
  <si>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</si>
  <si>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</si>
  <si>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</si>
  <si>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</si>
  <si>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</si>
  <si>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</si>
  <si>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</si>
  <si>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</si>
  <si>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</si>
  <si>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</si>
  <si>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</si>
  <si>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</si>
  <si>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</si>
  <si>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</si>
  <si>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</si>
  <si>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</si>
  <si>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</si>
  <si>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</si>
  <si>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</si>
  <si>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</si>
  <si>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</si>
  <si>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</si>
  <si>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</si>
  <si>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</si>
  <si>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</si>
  <si>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</si>
  <si>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</si>
  <si>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</si>
  <si>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</si>
  <si>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</si>
  <si>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</si>
  <si>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</si>
  <si>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</si>
  <si>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</si>
  <si>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</si>
  <si>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</si>
  <si>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</si>
  <si>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</si>
  <si>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</si>
  <si>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</si>
  <si>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</si>
  <si>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</si>
  <si>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</si>
  <si>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</si>
  <si>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</si>
  <si>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</si>
  <si>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</si>
  <si>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</si>
  <si>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</si>
  <si>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</si>
  <si>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</si>
  <si>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</si>
  <si>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</si>
  <si>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</si>
  <si>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</si>
  <si>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</si>
  <si>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</si>
  <si>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</si>
  <si>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</si>
  <si>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</si>
  <si>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</si>
  <si>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</si>
  <si>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</si>
  <si>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</si>
  <si>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</si>
  <si>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</si>
  <si>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</si>
  <si>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</si>
  <si>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</si>
  <si>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</si>
  <si>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</si>
  <si>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</si>
  <si>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</si>
  <si>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</si>
  <si>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</si>
  <si>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</si>
  <si>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</si>
  <si>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</si>
  <si>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</si>
  <si>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</si>
  <si>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</si>
  <si>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</si>
  <si>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</si>
  <si>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</si>
  <si>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</si>
  <si>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</si>
  <si>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</si>
  <si>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</si>
  <si>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</si>
  <si>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</si>
  <si>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</si>
  <si>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</si>
  <si>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</si>
  <si>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</si>
  <si>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</si>
  <si>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</si>
  <si>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</si>
  <si>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</si>
  <si>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</si>
  <si>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</si>
  <si>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</si>
  <si>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</si>
  <si>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</si>
  <si>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</si>
  <si>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</si>
  <si>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</si>
  <si>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</si>
  <si>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</si>
  <si>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</si>
  <si>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</si>
  <si>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</si>
  <si>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</si>
  <si>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</si>
  <si>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</si>
  <si>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</si>
  <si>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</si>
  <si>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</si>
  <si>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</si>
  <si>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</si>
  <si>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</si>
  <si>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</si>
  <si>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</si>
  <si>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</si>
  <si>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</si>
  <si>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</si>
  <si>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</si>
  <si>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</si>
  <si>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</si>
  <si>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</si>
  <si>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</si>
  <si>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</si>
  <si>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</si>
  <si>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</si>
  <si>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</si>
  <si>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</si>
  <si>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</si>
  <si>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</si>
  <si>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</si>
  <si>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</si>
  <si>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</si>
  <si>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</si>
  <si>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</si>
  <si>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</si>
  <si>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</si>
  <si>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</si>
  <si>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</si>
  <si>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</si>
  <si>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</si>
  <si>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</si>
  <si>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</si>
  <si>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</si>
  <si>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</si>
  <si>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</si>
  <si>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</si>
  <si>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</si>
  <si>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</si>
  <si>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</si>
  <si>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</si>
  <si>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</si>
  <si>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</si>
  <si>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</si>
  <si>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</si>
  <si>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</si>
  <si>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</si>
  <si>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</si>
  <si>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</si>
  <si>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</si>
  <si>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</si>
  <si>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</si>
  <si>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</si>
  <si>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</si>
  <si>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</si>
  <si>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</si>
  <si>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</si>
  <si>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</si>
  <si>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</si>
  <si>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</si>
  <si>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</si>
  <si>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</si>
  <si>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</si>
  <si>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</si>
  <si>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</si>
  <si>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</si>
  <si>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</si>
  <si>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</si>
  <si>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</si>
  <si>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</si>
  <si>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</si>
  <si>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</si>
  <si>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</si>
  <si>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</si>
  <si>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</si>
  <si>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</si>
  <si>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</si>
  <si>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</si>
  <si>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</si>
  <si>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</si>
  <si>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</si>
  <si>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</si>
  <si>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</si>
  <si>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</si>
  <si>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</si>
  <si>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</si>
  <si>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</si>
  <si>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</si>
  <si>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</si>
  <si>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</si>
  <si>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</si>
  <si>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</si>
  <si>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</si>
  <si>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</si>
  <si>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</si>
  <si>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</si>
  <si>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</si>
  <si>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</si>
  <si>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</si>
  <si>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</si>
  <si>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</si>
  <si>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</si>
  <si>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</si>
  <si>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</si>
  <si>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</si>
  <si>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</si>
  <si>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</si>
  <si>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</si>
  <si>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</si>
  <si>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</si>
  <si>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</si>
  <si>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</si>
  <si>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</si>
  <si>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</si>
  <si>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</si>
  <si>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</si>
  <si>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</si>
  <si>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</si>
  <si>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</si>
  <si>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</si>
  <si>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</si>
  <si>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</si>
  <si>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</si>
  <si>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</si>
  <si>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</si>
  <si>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</si>
  <si>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</si>
  <si>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</si>
  <si>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</si>
  <si>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</si>
  <si>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</si>
  <si>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</si>
  <si>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</si>
  <si>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</si>
  <si>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</si>
  <si>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</si>
  <si>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</si>
  <si>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</si>
  <si>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</si>
  <si>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</si>
  <si>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</si>
  <si>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</si>
  <si>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</si>
  <si>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</si>
  <si>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</si>
  <si>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</si>
  <si>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</si>
  <si>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</si>
  <si>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</si>
  <si>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</si>
  <si>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</si>
  <si>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</si>
  <si>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</si>
  <si>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</si>
  <si>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</si>
  <si>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</si>
  <si>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</si>
  <si>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</si>
  <si>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</si>
  <si>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</si>
  <si>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</si>
  <si>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</si>
  <si>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</si>
  <si>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</si>
  <si>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</si>
  <si>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</si>
  <si>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</si>
  <si>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</si>
  <si>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</si>
  <si>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</si>
  <si>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</si>
  <si>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</si>
  <si>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</si>
  <si>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</si>
  <si>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</si>
  <si>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</si>
  <si>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</si>
  <si>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</si>
  <si>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</si>
  <si>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</si>
  <si>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</si>
  <si>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</si>
  <si>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</si>
  <si>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</si>
  <si>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</si>
  <si>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</si>
  <si>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</si>
  <si>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</si>
  <si>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</si>
  <si>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</si>
  <si>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</si>
  <si>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</si>
  <si>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</si>
  <si>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</si>
  <si>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</si>
  <si>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</si>
  <si>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</si>
  <si>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</si>
  <si>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</si>
  <si>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</si>
  <si>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</si>
  <si>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</si>
  <si>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</si>
  <si>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</si>
  <si>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</si>
  <si>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</si>
  <si>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</si>
  <si>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</si>
  <si>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</si>
  <si>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</si>
  <si>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</si>
  <si>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</si>
  <si>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</si>
  <si>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</si>
  <si>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</si>
  <si>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</si>
  <si>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</si>
  <si>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</si>
  <si>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</si>
  <si>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</si>
  <si>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</si>
  <si>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</si>
  <si>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</si>
  <si>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</si>
  <si>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</si>
  <si>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</si>
  <si>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</si>
  <si>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</si>
  <si>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</si>
  <si>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</si>
  <si>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</si>
  <si>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</si>
  <si>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</si>
  <si>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</si>
  <si>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</si>
  <si>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</si>
  <si>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</si>
  <si>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</si>
  <si>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</si>
  <si>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</si>
  <si>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</si>
  <si>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</si>
  <si>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</si>
  <si>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</si>
  <si>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</si>
  <si>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</si>
  <si>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</si>
  <si>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</si>
  <si>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</si>
  <si>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</si>
  <si>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</si>
  <si>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</si>
  <si>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</si>
  <si>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</si>
  <si>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</si>
  <si>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</si>
  <si>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</si>
  <si>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</si>
  <si>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</si>
  <si>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</si>
  <si>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</si>
  <si>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</si>
  <si>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</si>
  <si>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</si>
  <si>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</si>
  <si>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</si>
  <si>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</si>
  <si>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</si>
  <si>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</si>
  <si>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</si>
  <si>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</si>
  <si>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</si>
  <si>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</si>
  <si>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</si>
  <si>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</si>
  <si>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</si>
  <si>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</si>
  <si>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</si>
  <si>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</si>
  <si>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</si>
  <si>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</si>
  <si>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</si>
  <si>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</si>
  <si>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</si>
  <si>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</si>
  <si>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</si>
  <si>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</si>
  <si>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</si>
  <si>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</si>
  <si>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</si>
  <si>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</si>
  <si>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</si>
  <si>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</si>
  <si>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</si>
  <si>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</si>
  <si>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</si>
  <si>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</si>
  <si>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</si>
  <si>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</si>
  <si>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</si>
  <si>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</si>
  <si>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</si>
  <si>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</si>
  <si>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</si>
  <si>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</si>
  <si>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</si>
  <si>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</si>
  <si>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</si>
  <si>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</si>
  <si>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</si>
  <si>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</si>
  <si>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</si>
  <si>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</si>
  <si>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</si>
  <si>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</si>
  <si>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</si>
  <si>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</si>
  <si>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</si>
  <si>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</si>
  <si>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</si>
  <si>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</si>
  <si>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</si>
  <si>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</si>
  <si>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</si>
  <si>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</si>
  <si>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</si>
  <si>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</si>
  <si>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</si>
  <si>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</si>
  <si>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</si>
  <si>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</si>
  <si>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</si>
  <si>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</si>
  <si>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</si>
  <si>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</si>
  <si>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</si>
  <si>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</si>
  <si>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</si>
  <si>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</si>
  <si>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</si>
  <si>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</si>
  <si>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</si>
  <si>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</si>
  <si>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</si>
  <si>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</si>
  <si>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</si>
  <si>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</si>
  <si>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</si>
  <si>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</si>
  <si>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</si>
  <si>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</si>
  <si>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</si>
  <si>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</si>
  <si>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</si>
  <si>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</si>
  <si>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</si>
  <si>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</si>
  <si>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</si>
  <si>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</si>
  <si>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</si>
  <si>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</si>
  <si>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</si>
  <si>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</si>
  <si>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</si>
  <si>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</si>
  <si>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</si>
  <si>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</si>
  <si>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</si>
  <si>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</si>
  <si>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</si>
  <si>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</si>
  <si>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</si>
  <si>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</si>
  <si>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</si>
  <si>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</si>
  <si>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</si>
  <si>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</si>
  <si>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</si>
  <si>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</si>
  <si>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</si>
  <si>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</si>
  <si>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</si>
  <si>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</si>
  <si>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</si>
  <si>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</si>
  <si>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</si>
  <si>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</si>
  <si>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</si>
  <si>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</si>
  <si>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</si>
  <si>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</si>
  <si>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</si>
  <si>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</si>
  <si>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</si>
  <si>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</si>
  <si>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</si>
  <si>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</si>
  <si>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</si>
  <si>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</si>
  <si>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</si>
  <si>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</si>
  <si>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</si>
  <si>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</si>
  <si>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</si>
  <si>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</si>
  <si>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</si>
  <si>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</si>
  <si>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</si>
  <si>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</si>
  <si>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</si>
  <si>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</si>
  <si>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</si>
  <si>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</si>
  <si>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</si>
  <si>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</si>
  <si>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</si>
  <si>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</si>
  <si>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</si>
  <si>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</si>
  <si>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</si>
  <si>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</si>
  <si>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</si>
  <si>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</si>
  <si>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</si>
  <si>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</si>
  <si>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</si>
  <si>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</si>
  <si>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</si>
  <si>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</si>
  <si>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</si>
  <si>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</si>
  <si>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</si>
  <si>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</si>
  <si>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</si>
  <si>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</si>
  <si>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</si>
  <si>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</si>
  <si>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</si>
  <si>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</si>
  <si>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</si>
  <si>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</si>
  <si>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</si>
  <si>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</si>
  <si>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</si>
  <si>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</si>
  <si>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</si>
  <si>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</si>
  <si>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</si>
  <si>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</si>
  <si>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</si>
  <si>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</si>
  <si>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</si>
  <si>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</si>
  <si>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</si>
  <si>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</si>
  <si>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</si>
  <si>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</si>
  <si>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</si>
  <si>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</si>
  <si>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</si>
  <si>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</si>
  <si>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</si>
  <si>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</si>
  <si>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</si>
  <si>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</si>
  <si>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</si>
  <si>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</si>
  <si>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</si>
  <si>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</si>
  <si>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</si>
  <si>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</si>
  <si>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</si>
  <si>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</si>
  <si>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</si>
  <si>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</si>
  <si>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</si>
  <si>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</si>
  <si>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</si>
  <si>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</si>
  <si>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</si>
  <si>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</si>
  <si>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</si>
  <si>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</si>
  <si>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</si>
  <si>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</si>
  <si>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</si>
  <si>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</si>
  <si>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</si>
  <si>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</si>
  <si>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</si>
  <si>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</si>
  <si>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</si>
  <si>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</si>
  <si>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</si>
  <si>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</si>
  <si>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</si>
  <si>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</si>
  <si>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</si>
  <si>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</si>
  <si>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</si>
  <si>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</si>
  <si>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</si>
  <si>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</si>
  <si>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</si>
  <si>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</si>
  <si>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</si>
  <si>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</si>
  <si>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</si>
  <si>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</si>
  <si>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</si>
  <si>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</si>
  <si>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</si>
  <si>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</si>
  <si>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</si>
  <si>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</si>
  <si>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</si>
  <si>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</si>
  <si>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</si>
  <si>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</si>
  <si>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</si>
  <si>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</si>
  <si>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</si>
  <si>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</si>
  <si>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</si>
  <si>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</si>
  <si>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</si>
  <si>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</si>
  <si>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</si>
  <si>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</si>
  <si>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</si>
  <si>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</si>
  <si>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</si>
  <si>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</si>
  <si>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</si>
  <si>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</si>
  <si>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</si>
  <si>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</si>
  <si>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</si>
  <si>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</si>
  <si>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</si>
  <si>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</si>
  <si>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</si>
  <si>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</si>
  <si>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</si>
  <si>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</si>
  <si>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</si>
  <si>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</si>
  <si>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</si>
  <si>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</si>
  <si>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</si>
  <si>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</si>
  <si>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</si>
  <si>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</si>
  <si>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</si>
  <si>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</si>
  <si>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</si>
  <si>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</si>
  <si>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</si>
  <si>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</si>
  <si>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</si>
  <si>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</si>
  <si>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</si>
  <si>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</si>
  <si>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</si>
  <si>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</si>
  <si>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</si>
  <si>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</si>
  <si>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</si>
  <si>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</si>
  <si>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</si>
  <si>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</si>
  <si>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</si>
  <si>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</si>
  <si>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</si>
  <si>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</si>
  <si>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</si>
  <si>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</si>
  <si>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</si>
  <si>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</si>
  <si>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</si>
  <si>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</si>
  <si>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</si>
  <si>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</si>
  <si>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</si>
  <si>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</si>
  <si>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</si>
  <si>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</si>
  <si>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</si>
  <si>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</si>
  <si>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</si>
  <si>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</si>
  <si>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</si>
  <si>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</si>
  <si>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</si>
  <si>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</si>
  <si>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</si>
  <si>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</si>
  <si>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</si>
  <si>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</si>
  <si>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</si>
  <si>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</si>
  <si>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</si>
  <si>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</si>
  <si>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</si>
  <si>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</si>
  <si>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</si>
  <si>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</si>
  <si>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</si>
  <si>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</si>
  <si>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</si>
  <si>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</si>
  <si>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</si>
  <si>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</si>
  <si>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</si>
  <si>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</si>
  <si>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</si>
  <si>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</si>
  <si>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</si>
  <si>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</si>
  <si>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</si>
  <si>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</si>
  <si>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</si>
  <si>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</si>
  <si>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</si>
  <si>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</si>
  <si>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</si>
  <si>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</si>
  <si>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</si>
  <si>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</si>
  <si>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</si>
  <si>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</si>
  <si>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</si>
  <si>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</si>
  <si>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</si>
  <si>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</si>
  <si>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</si>
  <si>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</si>
  <si>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</si>
  <si>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</si>
  <si>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</si>
  <si>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</si>
  <si>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</si>
  <si>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</si>
  <si>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</si>
  <si>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</si>
  <si>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</si>
  <si>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</si>
  <si>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</si>
  <si>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</si>
  <si>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</si>
  <si>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</si>
  <si>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</si>
  <si>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</si>
  <si>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</si>
  <si>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</si>
  <si>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</si>
  <si>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</si>
  <si>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</si>
  <si>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</si>
  <si>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</si>
  <si>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</si>
  <si>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</si>
  <si>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</si>
  <si>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</si>
  <si>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</si>
  <si>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</si>
  <si>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</si>
  <si>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</si>
  <si>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</si>
  <si>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</si>
  <si>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</si>
  <si>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</si>
  <si>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</si>
  <si>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</si>
  <si>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</si>
  <si>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</si>
  <si>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</si>
  <si>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</si>
  <si>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</si>
  <si>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</si>
  <si>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</si>
  <si>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</si>
  <si>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</si>
  <si>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</si>
  <si>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</si>
  <si>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</si>
  <si>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</si>
  <si>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</si>
  <si>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</si>
  <si>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</si>
  <si>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</si>
  <si>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</si>
  <si>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</si>
  <si>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</si>
  <si>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</si>
  <si>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</si>
  <si>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</si>
  <si>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</si>
  <si>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</si>
  <si>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</si>
  <si>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</si>
  <si>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</si>
  <si>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</si>
  <si>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</si>
  <si>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</si>
  <si>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</si>
  <si>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</si>
  <si>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</si>
  <si>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</si>
  <si>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</si>
  <si>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</si>
  <si>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</si>
  <si>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</si>
  <si>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</si>
  <si>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</si>
  <si>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</si>
  <si>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</si>
  <si>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</si>
  <si>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</si>
  <si>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</si>
  <si>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</si>
  <si>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</si>
  <si>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</si>
  <si>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</si>
  <si>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</si>
  <si>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</si>
  <si>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</si>
  <si>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</si>
  <si>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</si>
  <si>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</si>
  <si>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</si>
  <si>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</si>
  <si>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</si>
  <si>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</si>
  <si>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</si>
  <si>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</si>
  <si>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</si>
  <si>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</si>
  <si>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</si>
  <si>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</si>
  <si>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</si>
  <si>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</si>
  <si>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</si>
  <si>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</si>
  <si>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</si>
  <si>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</si>
  <si>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</si>
  <si>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</si>
  <si>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</si>
  <si>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</si>
  <si>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</si>
  <si>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</si>
  <si>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</si>
  <si>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</si>
  <si>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</si>
  <si>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</si>
  <si>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</si>
  <si>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</si>
  <si>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</si>
  <si>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</si>
  <si>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</si>
  <si>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</si>
  <si>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</si>
  <si>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</si>
  <si>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</si>
  <si>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</si>
  <si>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</si>
  <si>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</si>
  <si>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</si>
  <si>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</si>
  <si>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</si>
  <si>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</si>
  <si>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</si>
  <si>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</si>
  <si>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</si>
  <si>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</si>
  <si>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</si>
  <si>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</si>
  <si>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</si>
  <si>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</si>
  <si>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</si>
  <si>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</si>
  <si>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</si>
  <si>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</si>
  <si>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</si>
  <si>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</si>
  <si>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</si>
  <si>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</si>
  <si>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</si>
  <si>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</si>
  <si>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</si>
  <si>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</si>
  <si>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</si>
  <si>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</si>
  <si>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</si>
  <si>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</si>
  <si>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</si>
  <si>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</si>
  <si>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</si>
  <si>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</si>
  <si>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</si>
  <si>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</si>
  <si>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</si>
  <si>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</si>
  <si>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</si>
  <si>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</si>
  <si>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</si>
  <si>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</si>
  <si>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</si>
  <si>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</si>
  <si>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</si>
  <si>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</si>
  <si>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</si>
  <si>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</si>
  <si>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</si>
  <si>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</si>
  <si>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</si>
  <si>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</si>
  <si>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</si>
  <si>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</si>
  <si>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</si>
  <si>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</si>
  <si>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</si>
  <si>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</si>
  <si>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</si>
  <si>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</si>
  <si>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</si>
  <si>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</si>
  <si>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</si>
  <si>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</si>
  <si>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</si>
  <si>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</si>
  <si>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</si>
  <si>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</si>
  <si>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</si>
  <si>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</si>
  <si>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</si>
  <si>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</si>
  <si>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</si>
  <si>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</si>
  <si>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</si>
  <si>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</si>
  <si>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</si>
  <si>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</si>
  <si>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</si>
  <si>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</si>
  <si>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</si>
  <si>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</si>
  <si>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</si>
  <si>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</si>
  <si>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</si>
  <si>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</si>
  <si>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</si>
  <si>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</si>
  <si>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</si>
  <si>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</si>
  <si>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</si>
  <si>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</si>
  <si>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</si>
  <si>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</si>
  <si>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</si>
  <si>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</si>
  <si>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</si>
  <si>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</si>
  <si>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</si>
  <si>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</si>
  <si>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</si>
  <si>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</si>
  <si>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</si>
  <si>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</si>
  <si>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</si>
  <si>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</si>
  <si>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</si>
  <si>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</si>
  <si>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</si>
  <si>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</si>
  <si>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</si>
  <si>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</si>
  <si>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</si>
  <si>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</si>
  <si>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</si>
  <si>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</si>
  <si>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</si>
  <si>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</si>
  <si>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</si>
  <si>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</si>
  <si>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</si>
  <si>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</si>
  <si>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</si>
  <si>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</si>
  <si>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</si>
  <si>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</si>
  <si>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</si>
  <si>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</si>
  <si>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</si>
  <si>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</si>
  <si>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</si>
  <si>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</si>
  <si>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</si>
  <si>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</si>
  <si>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</si>
  <si>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</si>
  <si>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</si>
  <si>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</si>
  <si>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</si>
  <si>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</si>
  <si>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</si>
  <si>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</si>
  <si>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</si>
  <si>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</si>
  <si>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</si>
  <si>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</si>
  <si>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</si>
  <si>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</si>
  <si>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</si>
  <si>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</si>
  <si>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</si>
  <si>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</si>
  <si>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</si>
  <si>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</si>
  <si>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</si>
  <si>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</si>
  <si>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</si>
  <si>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</si>
  <si>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</si>
  <si>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</si>
  <si>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</si>
  <si>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</si>
  <si>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</si>
  <si>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</si>
  <si>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</si>
  <si>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</si>
  <si>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</si>
  <si>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</si>
  <si>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</si>
  <si>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</si>
  <si>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</si>
  <si>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</si>
  <si>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</si>
  <si>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</si>
  <si>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</si>
  <si>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</si>
  <si>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</si>
  <si>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</si>
  <si>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</si>
  <si>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</si>
  <si>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</si>
  <si>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</si>
  <si>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</si>
  <si>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</si>
  <si>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</si>
  <si>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</si>
  <si>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</si>
  <si>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</si>
  <si>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</si>
  <si>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</si>
  <si>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</si>
  <si>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</si>
  <si>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</si>
  <si>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</si>
  <si>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</si>
  <si>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</si>
  <si>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</si>
  <si>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</si>
  <si>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</si>
  <si>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</si>
  <si>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</si>
  <si>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</si>
  <si>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</si>
  <si>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</si>
  <si>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</si>
  <si>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</si>
  <si>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</si>
  <si>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</si>
  <si>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</si>
  <si>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</si>
  <si>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</si>
  <si>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</si>
  <si>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</si>
  <si>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</si>
  <si>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</si>
  <si>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</si>
  <si>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</si>
  <si>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</si>
  <si>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</si>
  <si>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</si>
  <si>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</si>
  <si>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</si>
  <si>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</si>
  <si>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</si>
  <si>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</si>
  <si>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</si>
  <si>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</si>
  <si>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</si>
  <si>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</si>
  <si>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</si>
  <si>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</si>
  <si>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</si>
  <si>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</si>
  <si>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</si>
  <si>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</si>
  <si>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</si>
  <si>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</si>
  <si>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</si>
  <si>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</si>
  <si>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</si>
  <si>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</si>
  <si>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</si>
  <si>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</si>
  <si>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</si>
  <si>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</si>
  <si>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</si>
  <si>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</si>
  <si>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</si>
  <si>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</si>
  <si>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</si>
  <si>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</si>
  <si>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</si>
  <si>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</si>
  <si>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</si>
  <si>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</si>
  <si>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</si>
  <si>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</si>
  <si>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</si>
  <si>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</si>
  <si>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</si>
  <si>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</si>
  <si>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</si>
  <si>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</si>
  <si>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</si>
  <si>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</si>
  <si>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</si>
  <si>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</si>
  <si>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</si>
  <si>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</si>
  <si>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</si>
  <si>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</si>
  <si>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</si>
  <si>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</si>
  <si>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</si>
  <si>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</si>
  <si>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</si>
  <si>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</si>
  <si>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</si>
  <si>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</si>
  <si>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</si>
  <si>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</si>
  <si>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</si>
  <si>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</si>
  <si>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</si>
  <si>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</si>
  <si>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</si>
  <si>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</si>
  <si>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</si>
  <si>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</si>
  <si>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</si>
  <si>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</si>
  <si>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</si>
  <si>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</si>
  <si>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</si>
  <si>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</si>
  <si>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</si>
  <si>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</si>
  <si>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</si>
  <si>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</si>
  <si>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</si>
  <si>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</si>
  <si>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</si>
  <si>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</si>
  <si>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</si>
  <si>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</si>
  <si>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</si>
  <si>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</si>
  <si>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</si>
  <si>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</si>
  <si>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</si>
  <si>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</si>
  <si>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</si>
  <si>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</si>
  <si>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</si>
  <si>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</si>
  <si>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</si>
  <si>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</si>
  <si>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</si>
  <si>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</si>
  <si>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</si>
  <si>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</si>
  <si>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</si>
  <si>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</si>
  <si>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</si>
  <si>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</si>
  <si>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</si>
  <si>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</si>
  <si>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</si>
  <si>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</si>
  <si>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</si>
  <si>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</si>
  <si>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</si>
  <si>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</si>
  <si>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</si>
  <si>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</si>
  <si>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</si>
  <si>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</si>
  <si>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</si>
  <si>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</si>
  <si>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</si>
  <si>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</si>
  <si>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</si>
  <si>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</si>
  <si>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</si>
  <si>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</si>
  <si>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</si>
  <si>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</si>
  <si>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</si>
  <si>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</si>
  <si>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</si>
  <si>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</si>
  <si>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</si>
  <si>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</si>
  <si>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</si>
  <si>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</si>
  <si>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</si>
  <si>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</si>
  <si>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</si>
  <si>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</si>
  <si>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</si>
  <si>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</si>
  <si>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</si>
  <si>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</si>
  <si>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</si>
  <si>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</si>
  <si>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</si>
  <si>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</si>
  <si>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</si>
  <si>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</si>
  <si>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</si>
  <si>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</si>
  <si>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</si>
  <si>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</si>
  <si>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</si>
  <si>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</si>
  <si>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</si>
  <si>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</si>
  <si>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</si>
  <si>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</si>
  <si>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</si>
  <si>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</si>
  <si>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</si>
  <si>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</si>
  <si>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</si>
  <si>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</si>
  <si>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</si>
  <si>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</si>
  <si>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</si>
  <si>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</si>
  <si>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</si>
  <si>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</si>
  <si>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</si>
  <si>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</si>
  <si>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</si>
  <si>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</si>
  <si>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</si>
  <si>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</si>
  <si>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</si>
  <si>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</si>
  <si>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</si>
  <si>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</si>
  <si>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</si>
  <si>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</si>
  <si>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</si>
  <si>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</si>
  <si>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</si>
  <si>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</si>
  <si>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</si>
  <si>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</si>
  <si>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</si>
  <si>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</si>
  <si>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</si>
  <si>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</si>
  <si>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</si>
  <si>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</si>
  <si>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</si>
  <si>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</si>
  <si>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</si>
  <si>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</si>
  <si>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</si>
  <si>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</si>
  <si>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</si>
  <si>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</si>
  <si>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</si>
  <si>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</si>
  <si>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</si>
  <si>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</si>
  <si>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</si>
  <si>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</si>
  <si>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</si>
  <si>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</si>
  <si>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</si>
  <si>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</si>
  <si>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</si>
  <si>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</si>
  <si>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</si>
  <si>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</si>
  <si>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</si>
  <si>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</si>
  <si>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</si>
  <si>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</si>
  <si>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</si>
  <si>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</si>
  <si>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</si>
  <si>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</si>
  <si>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</si>
  <si>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</si>
  <si>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</si>
  <si>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</si>
  <si>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</si>
  <si>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</si>
  <si>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</si>
  <si>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</si>
  <si>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</si>
  <si>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</si>
  <si>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</si>
  <si>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</si>
  <si>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</si>
  <si>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</si>
  <si>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</si>
  <si>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</si>
  <si>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</si>
  <si>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</si>
  <si>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</si>
  <si>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</si>
  <si>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</si>
  <si>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</si>
  <si>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</si>
  <si>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</si>
  <si>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</si>
  <si>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</si>
  <si>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</si>
  <si>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</si>
  <si>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</si>
  <si>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</si>
  <si>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</si>
  <si>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</si>
  <si>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</si>
  <si>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</si>
  <si>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</si>
  <si>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</si>
  <si>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</si>
  <si>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</si>
  <si>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</si>
  <si>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</si>
  <si>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</si>
  <si>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</si>
  <si>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</si>
  <si>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</si>
  <si>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</si>
  <si>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</si>
  <si>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</si>
  <si>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</si>
  <si>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</si>
  <si>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</si>
  <si>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</si>
  <si>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</si>
  <si>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</si>
  <si>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</si>
  <si>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</si>
  <si>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</si>
  <si>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</si>
  <si>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</si>
  <si>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</si>
  <si>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</si>
  <si>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</si>
  <si>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</si>
  <si>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</si>
  <si>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</si>
  <si>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</si>
  <si>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</si>
  <si>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</si>
  <si>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</si>
  <si>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</si>
  <si>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</si>
  <si>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</si>
  <si>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</si>
  <si>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</si>
  <si>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</si>
  <si>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</si>
  <si>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</si>
  <si>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</si>
  <si>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</si>
  <si>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</si>
  <si>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</si>
  <si>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</si>
  <si>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</si>
  <si>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</si>
  <si>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</si>
  <si>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</si>
  <si>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</si>
  <si>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</si>
  <si>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</si>
  <si>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</si>
  <si>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</si>
  <si>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</si>
  <si>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</si>
  <si>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</si>
  <si>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</si>
  <si>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</si>
  <si>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</si>
  <si>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</si>
  <si>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</si>
  <si>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</si>
  <si>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</si>
  <si>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</si>
  <si>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</si>
  <si>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</si>
  <si>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</si>
  <si>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</si>
  <si>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</si>
  <si>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</si>
  <si>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</si>
  <si>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</si>
  <si>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</si>
  <si>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</si>
  <si>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</si>
  <si>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</si>
  <si>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</si>
  <si>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</si>
  <si>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</si>
  <si>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</si>
  <si>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</si>
  <si>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</si>
  <si>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</si>
  <si>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</si>
  <si>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</si>
  <si>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</si>
  <si>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</si>
  <si>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</si>
  <si>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</si>
  <si>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</si>
  <si>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</si>
  <si>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</si>
  <si>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</si>
  <si>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</si>
  <si>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</si>
  <si>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</si>
  <si>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</si>
  <si>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</si>
  <si>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</si>
  <si>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</si>
  <si>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</si>
  <si>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</si>
  <si>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</si>
  <si>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</si>
  <si>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</si>
  <si>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</si>
  <si>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</si>
  <si>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</si>
  <si>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</si>
  <si>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</si>
  <si>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</si>
  <si>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</si>
  <si>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</si>
  <si>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</si>
  <si>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</si>
  <si>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</si>
  <si>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</si>
  <si>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</si>
  <si>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</si>
  <si>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</si>
  <si>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</si>
  <si>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</si>
  <si>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</si>
  <si>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</si>
  <si>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</si>
  <si>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</si>
  <si>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</si>
  <si>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</si>
  <si>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</si>
  <si>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</si>
  <si>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</si>
  <si>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</si>
  <si>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</si>
  <si>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</si>
  <si>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</si>
  <si>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</si>
  <si>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</si>
  <si>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</si>
  <si>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</si>
  <si>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</si>
  <si>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</si>
  <si>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</si>
  <si>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</si>
  <si>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</si>
  <si>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</si>
  <si>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</si>
  <si>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</si>
  <si>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</si>
  <si>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</si>
  <si>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</si>
  <si>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</si>
  <si>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</si>
  <si>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</si>
  <si>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</si>
  <si>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</si>
  <si>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</si>
  <si>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</si>
  <si>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</si>
  <si>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</si>
  <si>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</si>
  <si>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</si>
  <si>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</si>
  <si>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</si>
  <si>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</si>
  <si>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</si>
  <si>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</si>
  <si>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</si>
  <si>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</si>
  <si>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</si>
  <si>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</si>
  <si>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</si>
  <si>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</si>
  <si>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</si>
  <si>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</si>
  <si>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</si>
  <si>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</si>
  <si>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</si>
  <si>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</si>
  <si>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</si>
  <si>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</si>
  <si>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</si>
  <si>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</si>
  <si>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</si>
  <si>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</si>
  <si>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</si>
  <si>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</si>
  <si>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</si>
  <si>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</si>
  <si>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</si>
  <si>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</si>
  <si>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</si>
  <si>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</si>
  <si>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</si>
  <si>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</si>
  <si>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</si>
  <si>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</si>
  <si>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</si>
  <si>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</si>
  <si>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</si>
  <si>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</si>
  <si>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</si>
  <si>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</si>
  <si>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</si>
  <si>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</si>
  <si>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</si>
  <si>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</si>
  <si>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</si>
  <si>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</si>
  <si>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</si>
  <si>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</si>
  <si>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</si>
  <si>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</si>
  <si>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</si>
  <si>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</si>
  <si>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</si>
  <si>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</si>
  <si>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</si>
  <si>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</si>
  <si>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</si>
  <si>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</si>
  <si>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</si>
  <si>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</si>
  <si>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</si>
  <si>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</si>
  <si>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</si>
  <si>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</si>
  <si>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</si>
  <si>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</si>
  <si>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</si>
  <si>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</si>
  <si>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</si>
  <si>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</si>
  <si>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</si>
  <si>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</si>
  <si>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</si>
  <si>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</si>
  <si>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</si>
  <si>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</si>
  <si>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</si>
  <si>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</si>
  <si>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</si>
  <si>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</si>
  <si>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</si>
  <si>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</si>
  <si>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</si>
  <si>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</si>
  <si>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</si>
  <si>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</si>
  <si>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</si>
  <si>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</si>
  <si>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</si>
  <si>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</si>
  <si>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</si>
  <si>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</si>
  <si>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</si>
  <si>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</si>
  <si>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</si>
  <si>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</si>
  <si>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</si>
  <si>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</si>
  <si>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</si>
  <si>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</si>
  <si>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</si>
  <si>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</si>
  <si>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</si>
  <si>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</si>
  <si>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</si>
  <si>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</si>
  <si>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</si>
  <si>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</si>
  <si>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</si>
  <si>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</si>
  <si>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</si>
  <si>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</si>
  <si>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</si>
  <si>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</si>
  <si>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</si>
  <si>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</si>
  <si>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</si>
  <si>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</si>
  <si>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</si>
  <si>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</si>
  <si>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</si>
  <si>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</si>
  <si>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</si>
  <si>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</si>
  <si>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</si>
  <si>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</si>
  <si>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</si>
  <si>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</si>
  <si>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</si>
  <si>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</si>
  <si>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</si>
  <si>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</si>
  <si>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</si>
  <si>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</si>
  <si>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</si>
  <si>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</si>
  <si>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</si>
  <si>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</si>
  <si>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</si>
  <si>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</si>
  <si>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</si>
  <si>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</si>
  <si>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</si>
  <si>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</si>
  <si>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</si>
  <si>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</si>
  <si>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</si>
  <si>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</si>
  <si>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</si>
  <si>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</si>
  <si>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</si>
  <si>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</si>
  <si>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</si>
  <si>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</si>
  <si>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</si>
  <si>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</si>
  <si>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</si>
  <si>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</si>
  <si>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</si>
  <si>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</si>
  <si>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</si>
  <si>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</si>
  <si>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</si>
  <si>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</si>
  <si>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</si>
  <si>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</si>
  <si>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</si>
  <si>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</si>
  <si>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</si>
  <si>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</si>
  <si>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</si>
  <si>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</si>
  <si>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</si>
  <si>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</si>
  <si>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</si>
  <si>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</si>
  <si>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</si>
  <si>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</si>
  <si>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</si>
  <si>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</si>
  <si>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</si>
  <si>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</si>
  <si>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</si>
  <si>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</si>
  <si>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</si>
  <si>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</si>
  <si>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</si>
  <si>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</si>
  <si>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</si>
  <si>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</si>
  <si>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</si>
  <si>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</si>
  <si>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</si>
  <si>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</si>
  <si>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</si>
  <si>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</si>
  <si>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</si>
  <si>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</si>
  <si>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</si>
  <si>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</si>
  <si>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</si>
  <si>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</si>
  <si>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</si>
  <si>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</si>
  <si>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</si>
  <si>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</si>
  <si>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</si>
  <si>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</si>
  <si>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</si>
  <si>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</si>
  <si>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</si>
  <si>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</si>
  <si>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</si>
  <si>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</si>
  <si>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</si>
  <si>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</si>
  <si>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</si>
  <si>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</si>
  <si>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</si>
  <si>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</si>
  <si>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</si>
  <si>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</si>
  <si>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</si>
  <si>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</si>
  <si>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</si>
  <si>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</si>
  <si>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</si>
  <si>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</si>
  <si>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</si>
  <si>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</si>
  <si>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</si>
  <si>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</si>
  <si>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</si>
  <si>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</si>
  <si>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</si>
  <si>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</si>
  <si>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</si>
  <si>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</si>
  <si>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</si>
  <si>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</si>
  <si>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</si>
  <si>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</si>
  <si>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</si>
  <si>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</si>
  <si>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</si>
  <si>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</si>
  <si>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</si>
  <si>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</si>
  <si>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</si>
  <si>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</si>
  <si>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</si>
  <si>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</si>
  <si>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</si>
  <si>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</si>
  <si>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</si>
  <si>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</si>
  <si>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</si>
  <si>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</si>
  <si>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</si>
  <si>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</si>
  <si>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</si>
  <si>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</si>
  <si>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</si>
  <si>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</si>
  <si>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</si>
  <si>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</si>
  <si>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</si>
  <si>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</si>
  <si>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</si>
  <si>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</si>
  <si>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</si>
  <si>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</si>
  <si>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</si>
  <si>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</si>
  <si>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</si>
  <si>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</si>
  <si>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</si>
  <si>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</si>
  <si>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</si>
  <si>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</si>
  <si>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</si>
  <si>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</si>
  <si>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</si>
  <si>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</si>
  <si>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</si>
  <si>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</si>
  <si>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</si>
  <si>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</si>
  <si>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</si>
  <si>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</si>
  <si>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</si>
  <si>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</si>
  <si>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</si>
  <si>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</si>
  <si>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</si>
  <si>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</si>
  <si>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</si>
  <si>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</si>
  <si>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</si>
  <si>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</si>
  <si>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</si>
  <si>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</si>
  <si>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</si>
  <si>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</si>
  <si>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</si>
  <si>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</si>
  <si>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</si>
  <si>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</si>
  <si>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</si>
  <si>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</si>
  <si>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</si>
  <si>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</si>
  <si>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</si>
  <si>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</si>
  <si>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</si>
  <si>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</si>
  <si>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</si>
  <si>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</si>
  <si>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</si>
  <si>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</si>
  <si>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</si>
  <si>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</si>
  <si>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</si>
  <si>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</si>
  <si>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</si>
  <si>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</si>
  <si>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</si>
  <si>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</si>
  <si>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</si>
  <si>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</si>
  <si>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</si>
  <si>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</si>
  <si>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</si>
  <si>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</si>
  <si>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</si>
  <si>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</si>
  <si>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</si>
  <si>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</si>
  <si>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</si>
  <si>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</si>
  <si>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</si>
  <si>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</si>
  <si>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</si>
  <si>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</si>
  <si>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</si>
  <si>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</si>
  <si>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</si>
  <si>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</si>
  <si>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</si>
  <si>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</si>
  <si>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</si>
  <si>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</si>
  <si>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</si>
  <si>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</si>
  <si>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</si>
  <si>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</si>
  <si>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</si>
  <si>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</si>
  <si>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</si>
  <si>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</si>
  <si>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</si>
  <si>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</si>
  <si>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</si>
  <si>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</si>
  <si>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</si>
  <si>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</si>
  <si>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</si>
  <si>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</si>
  <si>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</si>
  <si>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</si>
  <si>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</si>
  <si>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</si>
  <si>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</si>
  <si>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</si>
  <si>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</si>
  <si>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</si>
  <si>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</si>
  <si>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</si>
  <si>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</si>
  <si>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</si>
  <si>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</si>
  <si>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</si>
  <si>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</si>
  <si>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</si>
  <si>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</si>
  <si>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</si>
  <si>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</si>
  <si>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</si>
  <si>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</si>
  <si>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</si>
  <si>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</si>
  <si>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</si>
  <si>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</si>
  <si>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</si>
  <si>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</si>
  <si>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</si>
  <si>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</si>
  <si>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</si>
  <si>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</si>
  <si>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</si>
  <si>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</si>
  <si>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</si>
  <si>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</si>
  <si>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</si>
  <si>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</si>
  <si>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</si>
  <si>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</si>
  <si>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</si>
  <si>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</si>
  <si>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</si>
  <si>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</si>
  <si>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</si>
  <si>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</si>
  <si>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</si>
  <si>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</si>
  <si>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</si>
  <si>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</si>
  <si>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</si>
  <si>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</si>
  <si>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</si>
  <si>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</si>
  <si>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</si>
  <si>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</si>
  <si>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</si>
  <si>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</si>
  <si>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</si>
  <si>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</si>
  <si>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</si>
  <si>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</si>
  <si>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</si>
  <si>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</si>
  <si>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</si>
  <si>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</si>
  <si>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</si>
  <si>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</si>
  <si>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</si>
  <si>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</si>
  <si>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</si>
  <si>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</si>
  <si>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</si>
  <si>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</si>
  <si>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</si>
  <si>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</si>
  <si>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</si>
  <si>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</si>
  <si>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</si>
  <si>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</si>
  <si>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</si>
  <si>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</si>
  <si>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</si>
  <si>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</si>
  <si>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</si>
  <si>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</si>
  <si>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</si>
  <si>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</si>
  <si>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</si>
  <si>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</si>
  <si>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</si>
  <si>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</si>
  <si>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</si>
  <si>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</si>
  <si>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</si>
  <si>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</si>
  <si>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</si>
  <si>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</si>
  <si>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</si>
  <si>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</si>
  <si>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</si>
  <si>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</si>
  <si>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</si>
  <si>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</si>
  <si>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</si>
  <si>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</si>
  <si>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</si>
  <si>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</si>
  <si>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</si>
  <si>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</si>
  <si>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</si>
  <si>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</si>
  <si>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</si>
  <si>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</si>
  <si>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</si>
  <si>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</si>
  <si>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</si>
  <si>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</si>
  <si>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</si>
  <si>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</si>
  <si>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</si>
  <si>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</si>
  <si>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</si>
  <si>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</si>
  <si>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</si>
  <si>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</si>
  <si>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</si>
  <si>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</si>
  <si>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</si>
  <si>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</si>
  <si>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</si>
  <si>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</si>
  <si>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</si>
  <si>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</si>
  <si>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</si>
  <si>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</si>
  <si>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</si>
  <si>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</si>
  <si>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</si>
  <si>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</si>
  <si>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</si>
  <si>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</si>
  <si>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</si>
  <si>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</si>
  <si>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</si>
  <si>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</si>
  <si>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</si>
  <si>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</si>
  <si>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</si>
  <si>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</si>
  <si>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</si>
  <si>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</si>
  <si>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</si>
  <si>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</si>
  <si>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</si>
  <si>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</si>
  <si>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</si>
  <si>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</si>
  <si>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</si>
  <si>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</si>
  <si>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</si>
  <si>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</si>
  <si>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</si>
  <si>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</si>
  <si>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</si>
  <si>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</si>
  <si>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</si>
  <si>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</si>
  <si>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</si>
  <si>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</si>
  <si>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</si>
  <si>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</si>
  <si>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</si>
  <si>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</si>
  <si>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</si>
  <si>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</si>
  <si>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</si>
  <si>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</si>
  <si>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</si>
  <si>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</si>
  <si>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</si>
  <si>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</si>
  <si>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</si>
  <si>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</si>
  <si>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</si>
  <si>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</si>
  <si>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</si>
  <si>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</si>
  <si>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</si>
  <si>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</si>
  <si>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</si>
  <si>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</si>
  <si>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</si>
  <si>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</si>
  <si>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</si>
  <si>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</si>
  <si>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</si>
  <si>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</si>
  <si>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</si>
  <si>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</si>
  <si>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</si>
  <si>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</si>
  <si>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</si>
  <si>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</si>
  <si>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</si>
  <si>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</si>
  <si>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</si>
  <si>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</si>
  <si>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</si>
  <si>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</si>
  <si>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</si>
  <si>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</si>
  <si>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</si>
  <si>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</si>
  <si>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</si>
  <si>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</si>
  <si>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</si>
  <si>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</si>
  <si>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</si>
  <si>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</si>
  <si>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</si>
  <si>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</si>
  <si>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</si>
  <si>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</si>
  <si>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</si>
  <si>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</si>
  <si>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</si>
  <si>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</si>
  <si>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</si>
  <si>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</si>
  <si>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</si>
  <si>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</si>
  <si>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</si>
  <si>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</si>
  <si>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</si>
  <si>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</si>
  <si>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</si>
  <si>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</si>
  <si>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</si>
  <si>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</si>
  <si>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</si>
  <si>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</si>
  <si>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</si>
  <si>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</si>
  <si>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</si>
  <si>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</si>
  <si>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</si>
  <si>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</si>
  <si>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</si>
  <si>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</si>
  <si>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</si>
  <si>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</si>
  <si>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</si>
  <si>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</si>
  <si>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</si>
  <si>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</si>
  <si>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</si>
  <si>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</si>
  <si>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</si>
  <si>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</si>
  <si>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</si>
  <si>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</si>
  <si>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</si>
  <si>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</si>
  <si>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</si>
  <si>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</si>
  <si>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</si>
  <si>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</si>
  <si>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</si>
  <si>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</si>
  <si>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</si>
  <si>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</si>
  <si>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</si>
  <si>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</si>
  <si>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</si>
  <si>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</si>
  <si>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</si>
  <si>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</si>
  <si>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</si>
  <si>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</si>
  <si>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</si>
  <si>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</si>
  <si>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</si>
  <si>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</si>
  <si>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</si>
  <si>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</si>
  <si>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</si>
  <si>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</si>
  <si>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</si>
  <si>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</si>
  <si>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</si>
  <si>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</si>
  <si>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</si>
  <si>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</si>
  <si>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</si>
  <si>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</si>
  <si>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</si>
  <si>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</si>
  <si>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</si>
  <si>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</si>
  <si>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</si>
  <si>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</si>
  <si>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</si>
  <si>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</si>
  <si>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</si>
  <si>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</si>
  <si>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</si>
  <si>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</si>
  <si>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</si>
  <si>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</si>
  <si>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</si>
  <si>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</si>
  <si>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</si>
  <si>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</si>
  <si>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</si>
  <si>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</si>
  <si>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</si>
  <si>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</si>
  <si>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</si>
  <si>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</si>
  <si>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</si>
  <si>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</si>
  <si>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</si>
  <si>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</si>
  <si>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</si>
  <si>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</si>
  <si>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</si>
  <si>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</si>
  <si>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</si>
  <si>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</si>
  <si>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</si>
  <si>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</si>
  <si>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</si>
  <si>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</si>
  <si>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</si>
  <si>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</si>
  <si>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</si>
  <si>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</si>
  <si>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</si>
  <si>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</si>
  <si>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</si>
  <si>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</si>
  <si>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</si>
  <si>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</si>
  <si>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</si>
  <si>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</si>
  <si>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</si>
  <si>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</si>
  <si>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</si>
  <si>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</si>
  <si>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</si>
  <si>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</si>
  <si>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</si>
  <si>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</si>
  <si>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</si>
  <si>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</si>
  <si>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</si>
  <si>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</si>
  <si>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</si>
  <si>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</si>
  <si>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</si>
  <si>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</si>
  <si>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</si>
  <si>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</si>
  <si>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</si>
  <si>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</si>
  <si>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</si>
  <si>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</si>
  <si>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</si>
  <si>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</si>
  <si>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</si>
  <si>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</si>
  <si>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</si>
  <si>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</si>
  <si>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</si>
  <si>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</si>
  <si>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</si>
  <si>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</si>
  <si>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</si>
  <si>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</si>
  <si>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</si>
  <si>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</si>
  <si>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</si>
  <si>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</si>
  <si>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</si>
  <si>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</si>
  <si>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</si>
  <si>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</si>
  <si>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</si>
  <si>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</si>
  <si>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</si>
  <si>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</si>
  <si>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</si>
  <si>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</si>
  <si>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</si>
  <si>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</si>
  <si>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</si>
  <si>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</si>
  <si>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</si>
  <si>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</si>
  <si>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</si>
  <si>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</si>
  <si>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</si>
  <si>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</si>
  <si>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</si>
  <si>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</si>
  <si>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</si>
  <si>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</si>
  <si>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</si>
  <si>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</si>
  <si>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</si>
  <si>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</si>
  <si>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</si>
  <si>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</si>
  <si>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</si>
  <si>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</si>
  <si>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</si>
  <si>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</si>
  <si>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</si>
  <si>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</si>
  <si>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</si>
  <si>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</si>
  <si>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</si>
  <si>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</si>
  <si>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</si>
  <si>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</si>
  <si>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</si>
  <si>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</si>
  <si>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</si>
  <si>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</si>
  <si>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</si>
  <si>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</si>
  <si>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</si>
  <si>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</si>
  <si>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</si>
  <si>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</si>
  <si>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</si>
  <si>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</si>
  <si>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</si>
  <si>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</si>
  <si>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</si>
  <si>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</si>
  <si>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</si>
  <si>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</si>
  <si>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</si>
  <si>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</si>
  <si>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</si>
  <si>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</si>
  <si>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</si>
  <si>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</si>
  <si>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</si>
  <si>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</si>
  <si>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</si>
  <si>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</si>
  <si>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</si>
  <si>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</si>
  <si>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</si>
  <si>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</si>
  <si>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</si>
  <si>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</si>
  <si>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</si>
  <si>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</si>
  <si>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</si>
  <si>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</si>
  <si>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</si>
  <si>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</si>
  <si>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</si>
  <si>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</si>
  <si>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</si>
  <si>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</si>
  <si>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</si>
  <si>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</si>
  <si>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</si>
  <si>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</si>
  <si>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</si>
  <si>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</si>
  <si>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</si>
  <si>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</si>
  <si>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</si>
  <si>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</si>
  <si>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</si>
  <si>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</si>
  <si>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</si>
  <si>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</si>
  <si>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</si>
  <si>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</si>
  <si>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</si>
  <si>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</si>
  <si>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</si>
  <si>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</si>
  <si>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</si>
  <si>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</si>
  <si>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</si>
  <si>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</si>
  <si>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</si>
  <si>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</si>
  <si>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</si>
  <si>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</si>
  <si>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</si>
  <si>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</si>
  <si>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</si>
  <si>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</si>
  <si>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</si>
  <si>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</si>
  <si>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</si>
  <si>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</si>
  <si>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</si>
  <si>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</si>
  <si>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</si>
  <si>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</si>
  <si>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</si>
  <si>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</si>
  <si>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</si>
  <si>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</si>
  <si>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</si>
  <si>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</si>
  <si>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</si>
  <si>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</si>
  <si>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</si>
  <si>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</si>
  <si>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</si>
  <si>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</si>
  <si>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</si>
  <si>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</si>
  <si>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</si>
  <si>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</si>
  <si>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</si>
  <si>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</si>
  <si>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</si>
  <si>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</si>
  <si>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</si>
  <si>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</si>
  <si>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</si>
  <si>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</si>
  <si>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</si>
  <si>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</si>
  <si>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</si>
  <si>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</si>
  <si>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</si>
  <si>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</si>
  <si>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</si>
  <si>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</si>
  <si>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</si>
  <si>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</si>
  <si>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</si>
  <si>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</si>
  <si>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</si>
  <si>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</si>
  <si>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</si>
  <si>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</si>
  <si>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</si>
  <si>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</si>
  <si>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</si>
  <si>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</si>
  <si>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</si>
  <si>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</si>
  <si>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</si>
  <si>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</si>
  <si>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</si>
  <si>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</si>
  <si>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</si>
  <si>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</si>
  <si>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</si>
  <si>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</si>
  <si>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</si>
  <si>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</si>
  <si>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</si>
  <si>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</si>
  <si>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</si>
  <si>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</si>
  <si>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</si>
  <si>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</si>
  <si>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</si>
  <si>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</si>
  <si>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</si>
  <si>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</si>
  <si>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</si>
  <si>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</si>
  <si>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</si>
  <si>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</si>
  <si>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</si>
  <si>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</si>
  <si>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</si>
  <si>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</si>
  <si>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</si>
  <si>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</si>
  <si>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</si>
  <si>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</si>
  <si>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</si>
  <si>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</si>
  <si>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</si>
  <si>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</si>
  <si>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</si>
  <si>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</si>
  <si>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</si>
  <si>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</si>
  <si>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</si>
  <si>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</si>
  <si>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</si>
  <si>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</si>
  <si>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</si>
  <si>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</si>
  <si>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</si>
  <si>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</si>
  <si>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</si>
  <si>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</si>
  <si>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</si>
  <si>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</si>
  <si>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</si>
  <si>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</si>
  <si>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</si>
  <si>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</si>
  <si>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</si>
  <si>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</si>
  <si>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</si>
  <si>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</si>
  <si>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</si>
  <si>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</si>
  <si>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</si>
  <si>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</si>
  <si>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</si>
  <si>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</si>
  <si>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</si>
  <si>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</si>
  <si>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</si>
  <si>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</si>
  <si>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</si>
  <si>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</si>
  <si>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</si>
  <si>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</si>
  <si>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</si>
  <si>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</si>
  <si>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</si>
  <si>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</si>
  <si>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</si>
  <si>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</si>
  <si>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</si>
  <si>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</si>
  <si>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</si>
  <si>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</si>
  <si>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</si>
  <si>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</si>
  <si>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</si>
  <si>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</si>
  <si>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</si>
  <si>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</si>
  <si>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</si>
  <si>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</si>
  <si>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</si>
  <si>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</si>
  <si>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</si>
  <si>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</si>
  <si>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</si>
  <si>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</si>
  <si>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</si>
  <si>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</si>
  <si>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</si>
  <si>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</si>
  <si>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</si>
  <si>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</si>
  <si>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</si>
  <si>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</si>
  <si>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</si>
  <si>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</si>
  <si>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</si>
  <si>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</si>
  <si>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</si>
  <si>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</si>
  <si>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</si>
  <si>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</si>
  <si>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</si>
  <si>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</si>
  <si>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</si>
  <si>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</si>
  <si>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</si>
  <si>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</si>
  <si>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</si>
  <si>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</si>
  <si>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</si>
  <si>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</si>
  <si>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</si>
  <si>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</si>
  <si>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</si>
  <si>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</si>
  <si>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</si>
  <si>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</si>
  <si>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</si>
  <si>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</si>
  <si>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</si>
  <si>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</si>
  <si>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</si>
  <si>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</si>
  <si>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</si>
  <si>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</si>
  <si>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</si>
  <si>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</si>
  <si>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</si>
  <si>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</si>
  <si>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</si>
  <si>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</si>
  <si>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</si>
  <si>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</si>
  <si>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</si>
  <si>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</si>
  <si>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</si>
  <si>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</si>
  <si>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</si>
  <si>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</si>
  <si>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</si>
  <si>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</si>
  <si>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</si>
  <si>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</si>
  <si>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</si>
  <si>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</si>
  <si>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</si>
  <si>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</si>
  <si>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</si>
  <si>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</si>
  <si>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</si>
  <si>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</si>
  <si>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</si>
  <si>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</si>
  <si>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</si>
  <si>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</si>
  <si>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</si>
  <si>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</si>
  <si>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</si>
  <si>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</si>
  <si>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</si>
  <si>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</si>
  <si>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</si>
  <si>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</si>
  <si>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</si>
  <si>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</si>
  <si>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</si>
  <si>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</si>
  <si>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</si>
  <si>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</si>
  <si>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</si>
  <si>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</si>
  <si>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</si>
  <si>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</si>
  <si>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</si>
  <si>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</si>
  <si>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</si>
  <si>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</si>
  <si>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</si>
  <si>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</si>
  <si>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</si>
  <si>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</si>
  <si>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</si>
  <si>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</si>
  <si>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</si>
  <si>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</si>
  <si>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</si>
  <si>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</si>
  <si>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</si>
  <si>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</si>
  <si>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</si>
  <si>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</si>
  <si>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</si>
  <si>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</si>
  <si>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</si>
  <si>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</si>
  <si>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</si>
  <si>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</si>
  <si>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</si>
  <si>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</si>
  <si>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</si>
  <si>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</si>
  <si>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</si>
  <si>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</si>
  <si>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</si>
  <si>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</si>
  <si>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</si>
  <si>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</si>
  <si>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</si>
  <si>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</si>
  <si>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</si>
  <si>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</si>
  <si>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</si>
  <si>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</si>
  <si>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</si>
  <si>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</si>
  <si>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</si>
  <si>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</si>
  <si>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</si>
  <si>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</si>
  <si>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</si>
  <si>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</si>
  <si>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</si>
  <si>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</si>
  <si>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</si>
  <si>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</si>
  <si>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</si>
  <si>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</si>
  <si>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</si>
  <si>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</si>
  <si>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</si>
  <si>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</si>
  <si>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</si>
  <si>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</si>
  <si>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</si>
  <si>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</si>
  <si>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</si>
  <si>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</si>
  <si>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</si>
  <si>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</si>
  <si>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</si>
  <si>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</si>
  <si>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</si>
  <si>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</si>
  <si>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</si>
  <si>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</si>
  <si>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</si>
  <si>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</si>
  <si>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</si>
  <si>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</si>
  <si>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</si>
  <si>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</si>
  <si>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</si>
  <si>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</si>
  <si>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</si>
  <si>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</si>
  <si>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</si>
  <si>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</si>
  <si>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</si>
  <si>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</si>
  <si>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</si>
  <si>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</si>
  <si>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</si>
  <si>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</si>
  <si>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</si>
  <si>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</si>
  <si>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</si>
  <si>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</si>
  <si>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</si>
  <si>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</si>
  <si>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</si>
  <si>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</si>
  <si>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</si>
  <si>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</si>
  <si>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</si>
  <si>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</si>
  <si>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</si>
  <si>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</si>
  <si>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</si>
  <si>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</si>
  <si>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</si>
  <si>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</si>
  <si>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</si>
  <si>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</si>
  <si>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</si>
  <si>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</si>
  <si>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</si>
  <si>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</si>
  <si>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</si>
  <si>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</si>
  <si>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</si>
  <si>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</si>
  <si>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</si>
  <si>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</si>
  <si>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</si>
  <si>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</si>
  <si>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</si>
  <si>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</si>
  <si>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</si>
  <si>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</si>
  <si>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</si>
  <si>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</si>
  <si>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</si>
  <si>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</si>
  <si>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</si>
  <si>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</si>
  <si>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</si>
  <si>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</si>
  <si>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</si>
  <si>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</si>
  <si>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</si>
  <si>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</si>
  <si>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</si>
  <si>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</si>
  <si>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</si>
  <si>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</si>
  <si>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</si>
  <si>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</si>
  <si>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</si>
  <si>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</si>
  <si>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</si>
  <si>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</si>
  <si>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</si>
  <si>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</si>
  <si>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</si>
  <si>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</si>
  <si>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</si>
  <si>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</si>
  <si>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</si>
  <si>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</si>
  <si>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</si>
  <si>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</si>
  <si>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</si>
  <si>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</si>
  <si>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</si>
  <si>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</si>
  <si>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</si>
  <si>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</si>
  <si>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</si>
  <si>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</si>
  <si>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</si>
  <si>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</si>
  <si>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</si>
  <si>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</si>
  <si>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</si>
  <si>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</si>
  <si>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</si>
  <si>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</si>
  <si>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</si>
  <si>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</si>
  <si>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</si>
  <si>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</si>
  <si>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</si>
  <si>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</si>
  <si>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</si>
  <si>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</si>
  <si>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</si>
  <si>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</si>
  <si>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</si>
  <si>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</si>
  <si>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</si>
  <si>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</si>
  <si>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</si>
  <si>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</si>
  <si>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</si>
  <si>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</si>
  <si>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</si>
  <si>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</si>
  <si>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</si>
  <si>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</si>
  <si>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</si>
  <si>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</si>
  <si>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</si>
  <si>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</si>
  <si>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</si>
  <si>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</si>
  <si>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</si>
  <si>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</si>
  <si>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</si>
  <si>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</si>
  <si>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</si>
  <si>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</si>
  <si>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</si>
  <si>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</si>
  <si>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</si>
  <si>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</si>
  <si>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</si>
  <si>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</si>
  <si>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</si>
  <si>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</si>
  <si>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</si>
  <si>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</si>
  <si>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</si>
  <si>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</si>
  <si>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</si>
  <si>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</si>
  <si>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</si>
  <si>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</si>
  <si>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</si>
  <si>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</si>
  <si>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</si>
  <si>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</si>
  <si>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</si>
  <si>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</si>
  <si>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</si>
  <si>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</si>
  <si>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</si>
  <si>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</si>
  <si>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</si>
  <si>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</si>
  <si>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</si>
  <si>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</si>
  <si>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</si>
  <si>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</si>
  <si>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</si>
  <si>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</si>
  <si>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</si>
  <si>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</si>
  <si>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</si>
  <si>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</si>
  <si>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</si>
  <si>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</si>
  <si>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</si>
  <si>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</si>
  <si>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</si>
  <si>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</si>
  <si>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</si>
  <si>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</si>
  <si>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</si>
  <si>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</si>
  <si>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</si>
  <si>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</si>
  <si>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</si>
  <si>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</si>
  <si>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</si>
  <si>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</si>
  <si>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</si>
  <si>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</si>
  <si>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</si>
  <si>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</si>
  <si>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</si>
  <si>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</si>
  <si>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</si>
  <si>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</si>
  <si>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</si>
  <si>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</si>
  <si>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</si>
  <si>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</si>
  <si>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</si>
  <si>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</si>
  <si>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</si>
  <si>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</si>
  <si>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</si>
  <si>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</si>
  <si>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</si>
  <si>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</si>
  <si>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</si>
  <si>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</si>
  <si>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</si>
  <si>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</si>
  <si>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</si>
  <si>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</si>
  <si>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</si>
  <si>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</si>
  <si>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</si>
  <si>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</si>
  <si>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</si>
  <si>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</si>
  <si>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</si>
  <si>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</si>
  <si>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</si>
  <si>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</si>
  <si>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</si>
  <si>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</si>
  <si>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</si>
  <si>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</si>
  <si>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</si>
  <si>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</si>
  <si>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</si>
  <si>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</si>
  <si>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</si>
  <si>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</si>
  <si>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</si>
  <si>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</si>
  <si>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</si>
  <si>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</si>
  <si>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</si>
  <si>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</si>
  <si>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</si>
  <si>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</si>
  <si>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</si>
  <si>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</si>
  <si>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</si>
  <si>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</si>
  <si>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</si>
  <si>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</si>
  <si>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</si>
  <si>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</si>
  <si>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</si>
  <si>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</si>
  <si>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</si>
  <si>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</si>
  <si>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</si>
  <si>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</si>
  <si>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</si>
  <si>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</si>
  <si>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</si>
  <si>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</si>
  <si>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</si>
  <si>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</si>
  <si>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</si>
  <si>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</si>
  <si>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</si>
  <si>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</si>
  <si>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</si>
  <si>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</si>
  <si>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</si>
  <si>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</si>
  <si>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</si>
  <si>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</si>
  <si>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</si>
  <si>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</si>
  <si>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</si>
  <si>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</si>
  <si>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</si>
  <si>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</si>
  <si>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</si>
  <si>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</si>
  <si>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</si>
  <si>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</si>
  <si>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</si>
  <si>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</si>
  <si>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</si>
  <si>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</si>
  <si>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</si>
  <si>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</si>
  <si>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</si>
  <si>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</si>
  <si>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</si>
  <si>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</si>
  <si>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</si>
  <si>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</si>
  <si>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</si>
  <si>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</si>
  <si>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</si>
  <si>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</si>
  <si>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</si>
  <si>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</si>
  <si>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</si>
  <si>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</si>
  <si>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</si>
  <si>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</si>
  <si>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</si>
  <si>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</si>
  <si>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</si>
  <si>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</si>
  <si>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</si>
  <si>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</si>
  <si>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</si>
  <si>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</si>
  <si>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</si>
  <si>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</si>
  <si>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</si>
  <si>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</si>
  <si>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</si>
  <si>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</si>
  <si>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</si>
  <si>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</si>
  <si>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</si>
  <si>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</si>
  <si>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</si>
  <si>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</si>
  <si>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</si>
  <si>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</si>
  <si>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</si>
  <si>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</si>
  <si>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</si>
  <si>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</si>
  <si>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</si>
  <si>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</si>
  <si>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</si>
  <si>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</si>
  <si>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</si>
  <si>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</si>
  <si>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</si>
  <si>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</si>
  <si>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</si>
  <si>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</si>
  <si>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</si>
  <si>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</si>
  <si>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</si>
  <si>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</si>
  <si>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</si>
  <si>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</si>
  <si>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</si>
  <si>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</si>
  <si>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</si>
  <si>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</si>
  <si>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</si>
  <si>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</si>
  <si>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</si>
  <si>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</si>
  <si>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</si>
  <si>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</si>
  <si>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</si>
  <si>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</si>
  <si>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</si>
  <si>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</si>
  <si>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</si>
  <si>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</si>
  <si>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</si>
  <si>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</si>
  <si>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</si>
  <si>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</si>
  <si>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</si>
  <si>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</si>
  <si>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</si>
  <si>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</si>
  <si>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</si>
  <si>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</si>
  <si>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</si>
  <si>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</si>
  <si>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</si>
  <si>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</si>
  <si>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</si>
  <si>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</si>
  <si>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</si>
  <si>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</si>
  <si>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</si>
  <si>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</si>
  <si>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</si>
  <si>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</si>
  <si>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</si>
  <si>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</si>
  <si>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</si>
  <si>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</si>
  <si>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</si>
  <si>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</si>
  <si>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</si>
  <si>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</si>
  <si>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</si>
  <si>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</si>
  <si>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</si>
  <si>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</si>
  <si>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</si>
  <si>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</si>
  <si>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</si>
  <si>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</si>
  <si>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</si>
  <si>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</si>
  <si>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</si>
  <si>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</si>
  <si>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</si>
  <si>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</si>
  <si>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</si>
  <si>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</si>
  <si>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</si>
  <si>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</si>
  <si>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</si>
  <si>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</si>
  <si>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</si>
  <si>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</si>
  <si>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</si>
  <si>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</si>
  <si>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</si>
  <si>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</si>
  <si>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</si>
  <si>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</si>
  <si>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</si>
  <si>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</si>
  <si>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</si>
  <si>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</si>
  <si>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</si>
  <si>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</si>
  <si>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</si>
  <si>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</si>
  <si>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</si>
  <si>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</si>
  <si>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</si>
  <si>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</si>
  <si>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</si>
  <si>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</si>
  <si>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</si>
  <si>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</si>
  <si>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</si>
  <si>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</si>
  <si>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</si>
  <si>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</si>
  <si>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</si>
  <si>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</si>
  <si>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</si>
  <si>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</si>
  <si>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</si>
  <si>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</si>
  <si>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</si>
  <si>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</si>
  <si>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</si>
  <si>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</si>
  <si>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</si>
  <si>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</si>
  <si>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</si>
  <si>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</si>
  <si>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</si>
  <si>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</si>
  <si>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</si>
  <si>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</si>
  <si>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</si>
  <si>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</si>
  <si>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</si>
  <si>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</si>
  <si>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</si>
  <si>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</si>
  <si>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</si>
  <si>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</si>
  <si>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</si>
  <si>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</si>
  <si>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</si>
  <si>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</si>
  <si>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</si>
  <si>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</si>
  <si>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</si>
  <si>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</si>
  <si>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</si>
  <si>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</si>
  <si>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</si>
  <si>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</si>
  <si>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</si>
  <si>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</si>
  <si>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</si>
  <si>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</si>
  <si>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</si>
  <si>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</si>
  <si>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</si>
  <si>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</si>
  <si>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</si>
  <si>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</si>
  <si>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</si>
  <si>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</si>
  <si>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</si>
  <si>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</si>
  <si>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</si>
  <si>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</si>
  <si>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</si>
  <si>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</si>
  <si>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</si>
  <si>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</si>
  <si>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</si>
  <si>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</si>
  <si>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</si>
  <si>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</si>
  <si>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</si>
  <si>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</si>
  <si>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</si>
  <si>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</si>
  <si>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</si>
  <si>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</si>
  <si>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</si>
  <si>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</si>
  <si>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</si>
  <si>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</si>
  <si>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</si>
  <si>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</si>
  <si>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</si>
  <si>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</si>
  <si>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</si>
  <si>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</si>
  <si>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</si>
  <si>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</si>
  <si>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</si>
  <si>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</si>
  <si>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</si>
  <si>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</si>
  <si>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</si>
  <si>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</si>
  <si>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</si>
  <si>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</si>
  <si>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</si>
  <si>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</si>
  <si>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</si>
  <si>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</si>
  <si>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</si>
  <si>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</si>
  <si>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</si>
  <si>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</si>
  <si>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</si>
  <si>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</si>
  <si>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</si>
  <si>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</si>
  <si>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</si>
  <si>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</si>
  <si>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</si>
  <si>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</si>
  <si>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</si>
  <si>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</si>
  <si>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</si>
  <si>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</si>
  <si>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</si>
  <si>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</si>
  <si>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</si>
  <si>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</si>
  <si>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</si>
  <si>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</si>
  <si>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</si>
  <si>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</si>
  <si>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</si>
  <si>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</si>
  <si>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</si>
  <si>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</si>
  <si>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</si>
  <si>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</si>
  <si>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</si>
  <si>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</si>
  <si>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</si>
  <si>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</si>
  <si>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</si>
  <si>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</si>
  <si>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</si>
  <si>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</si>
  <si>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</si>
  <si>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</si>
  <si>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</si>
  <si>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</si>
  <si>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</si>
  <si>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</si>
  <si>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</si>
  <si>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</si>
  <si>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</si>
  <si>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</si>
  <si>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</si>
  <si>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</si>
  <si>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</si>
  <si>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</si>
  <si>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</si>
  <si>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</si>
  <si>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</si>
  <si>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</si>
  <si>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</si>
  <si>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</si>
  <si>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</si>
  <si>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</si>
  <si>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</si>
  <si>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</si>
  <si>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</si>
  <si>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</si>
  <si>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</si>
  <si>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</si>
  <si>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</si>
  <si>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</si>
  <si>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</si>
  <si>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</si>
  <si>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</si>
  <si>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</si>
  <si>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</si>
  <si>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</si>
  <si>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</si>
  <si>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</si>
  <si>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</si>
  <si>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</si>
  <si>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</si>
  <si>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</si>
  <si>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</si>
  <si>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</si>
  <si>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</si>
  <si>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</si>
  <si>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</si>
  <si>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</si>
  <si>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</si>
  <si>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</si>
  <si>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</si>
  <si>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</si>
  <si>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</si>
  <si>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</si>
  <si>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</si>
  <si>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</si>
  <si>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</si>
  <si>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</si>
  <si>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</si>
  <si>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</si>
  <si>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</si>
  <si>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</si>
  <si>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</si>
  <si>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</si>
  <si>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</si>
  <si>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</si>
  <si>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</si>
  <si>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</si>
  <si>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</si>
  <si>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</si>
  <si>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</si>
  <si>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</si>
  <si>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</si>
  <si>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</si>
  <si>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</si>
  <si>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</si>
  <si>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</si>
  <si>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</si>
  <si>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</si>
  <si>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</si>
  <si>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</si>
  <si>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</si>
  <si>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</si>
  <si>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</si>
  <si>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</si>
  <si>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</si>
  <si>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</si>
  <si>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</si>
  <si>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</si>
  <si>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</si>
  <si>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</si>
  <si>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</si>
  <si>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</si>
  <si>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</si>
  <si>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</si>
  <si>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</si>
  <si>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</si>
  <si>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</si>
  <si>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</si>
  <si>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</si>
  <si>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</si>
  <si>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</si>
  <si>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</si>
  <si>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</si>
  <si>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</si>
  <si>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</si>
  <si>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</si>
  <si>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</si>
  <si>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</si>
  <si>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</si>
  <si>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</si>
  <si>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</si>
  <si>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</si>
  <si>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</si>
  <si>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</si>
  <si>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</si>
  <si>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</si>
  <si>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</si>
  <si>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</si>
  <si>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</si>
  <si>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</si>
  <si>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</si>
  <si>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</si>
  <si>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</si>
  <si>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</si>
  <si>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</si>
  <si>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</si>
  <si>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</si>
  <si>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</si>
  <si>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</si>
  <si>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</si>
  <si>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</si>
  <si>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</si>
  <si>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</si>
  <si>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</si>
  <si>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</si>
  <si>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</si>
  <si>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</si>
  <si>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</si>
  <si>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</si>
  <si>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</si>
  <si>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</si>
  <si>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</si>
  <si>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</si>
  <si>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</si>
  <si>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</si>
  <si>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</si>
  <si>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</si>
  <si>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</si>
  <si>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</si>
  <si>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</si>
  <si>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</si>
  <si>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</si>
  <si>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</si>
  <si>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</si>
  <si>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</si>
  <si>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</si>
  <si>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</si>
  <si>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</si>
  <si>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</si>
  <si>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</si>
  <si>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</si>
  <si>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</si>
  <si>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</si>
  <si>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</si>
  <si>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</si>
  <si>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</si>
  <si>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</si>
  <si>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</si>
  <si>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</si>
  <si>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</si>
  <si>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</si>
  <si>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</si>
  <si>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</si>
  <si>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</si>
  <si>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</si>
  <si>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</si>
  <si>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</si>
  <si>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</si>
  <si>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</si>
  <si>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</si>
  <si>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</si>
  <si>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</si>
  <si>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</si>
  <si>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</si>
  <si>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</si>
  <si>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</si>
  <si>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</si>
  <si>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</si>
  <si>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</si>
  <si>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</si>
  <si>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</si>
  <si>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</si>
  <si>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</si>
  <si>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</si>
  <si>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</si>
  <si>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</si>
  <si>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</si>
  <si>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</si>
  <si>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</si>
  <si>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</si>
  <si>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</si>
  <si>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</si>
  <si>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</si>
  <si>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</si>
  <si>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</si>
  <si>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</si>
  <si>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</si>
  <si>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</si>
  <si>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</si>
  <si>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</si>
  <si>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</si>
  <si>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</si>
  <si>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</si>
  <si>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</si>
  <si>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</si>
  <si>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</si>
  <si>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</si>
  <si>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</si>
  <si>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</si>
  <si>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</si>
  <si>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</si>
  <si>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</si>
  <si>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</si>
  <si>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</si>
  <si>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</si>
  <si>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</si>
  <si>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</si>
  <si>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</si>
  <si>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</si>
  <si>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</si>
  <si>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</si>
  <si>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</si>
  <si>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</si>
  <si>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</si>
  <si>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</si>
  <si>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</si>
  <si>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</si>
  <si>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</si>
  <si>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</si>
  <si>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</si>
  <si>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</si>
  <si>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</si>
  <si>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</si>
  <si>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</si>
  <si>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</si>
  <si>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</si>
  <si>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</si>
  <si>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</si>
  <si>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</si>
  <si>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</si>
  <si>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</si>
  <si>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</si>
  <si>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</si>
  <si>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</si>
  <si>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</si>
  <si>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</si>
  <si>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</si>
  <si>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</si>
  <si>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</si>
  <si>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</si>
  <si>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</si>
  <si>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</si>
  <si>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</si>
  <si>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</si>
  <si>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</si>
  <si>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</si>
  <si>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</si>
  <si>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</si>
  <si>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</si>
  <si>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</si>
  <si>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</si>
  <si>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</si>
  <si>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</si>
  <si>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</si>
  <si>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</si>
  <si>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</si>
  <si>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</si>
  <si>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</si>
  <si>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</si>
  <si>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</si>
  <si>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</si>
  <si>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</si>
  <si>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</si>
  <si>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</si>
  <si>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</si>
  <si>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</si>
  <si>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</si>
  <si>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</si>
  <si>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</si>
  <si>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</si>
  <si>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</si>
  <si>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</si>
  <si>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</si>
  <si>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</si>
  <si>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</si>
  <si>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</si>
  <si>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</si>
  <si>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</si>
  <si>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</si>
  <si>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</si>
  <si>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</si>
  <si>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</si>
  <si>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</si>
  <si>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</si>
  <si>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</si>
  <si>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</si>
  <si>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</si>
  <si>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</si>
  <si>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</si>
  <si>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</si>
  <si>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</si>
  <si>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</si>
  <si>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</si>
  <si>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</si>
  <si>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</si>
  <si>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</si>
  <si>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</si>
  <si>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</si>
  <si>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</si>
  <si>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</si>
  <si>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</si>
  <si>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</si>
  <si>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</si>
  <si>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</si>
  <si>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</si>
  <si>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</si>
  <si>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</si>
  <si>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</si>
  <si>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</si>
  <si>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</si>
  <si>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</si>
  <si>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</si>
  <si>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</si>
  <si>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</si>
  <si>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</si>
  <si>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</si>
  <si>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</si>
  <si>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</si>
  <si>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</si>
  <si>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</si>
  <si>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</si>
  <si>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</si>
  <si>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</si>
  <si>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</si>
  <si>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</si>
  <si>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</si>
  <si>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</si>
  <si>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</si>
  <si>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</si>
  <si>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</si>
  <si>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</si>
  <si>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</si>
  <si>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</si>
  <si>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</si>
  <si>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</si>
  <si>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</si>
  <si>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</si>
  <si>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</si>
  <si>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</si>
  <si>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</si>
  <si>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</si>
  <si>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</si>
  <si>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</si>
  <si>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</si>
  <si>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</si>
  <si>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</si>
  <si>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</si>
  <si>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</si>
  <si>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</si>
  <si>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</si>
  <si>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</si>
  <si>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</si>
  <si>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</si>
  <si>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</si>
  <si>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</si>
  <si>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</si>
  <si>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</si>
  <si>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</si>
  <si>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</si>
  <si>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</si>
  <si>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</si>
  <si>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</si>
  <si>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</si>
  <si>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</si>
  <si>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</si>
  <si>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</si>
  <si>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</si>
  <si>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</si>
  <si>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</si>
  <si>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</si>
  <si>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</si>
  <si>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</si>
  <si>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</si>
  <si>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</si>
  <si>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</si>
  <si>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</si>
  <si>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</si>
  <si>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</si>
  <si>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</si>
  <si>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</si>
  <si>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</si>
  <si>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</si>
  <si>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</si>
  <si>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</si>
  <si>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</si>
  <si>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</si>
  <si>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</si>
  <si>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</si>
  <si>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</si>
  <si>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</si>
  <si>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</si>
  <si>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</si>
  <si>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</si>
  <si>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</si>
  <si>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</si>
  <si>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</si>
  <si>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</si>
  <si>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</si>
  <si>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</si>
  <si>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</si>
  <si>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</si>
  <si>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</si>
  <si>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</si>
  <si>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</si>
  <si>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</si>
  <si>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</si>
  <si>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</si>
  <si>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</si>
  <si>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</si>
  <si>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</si>
  <si>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</si>
  <si>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</si>
  <si>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</si>
  <si>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</si>
  <si>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</si>
  <si>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</si>
  <si>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</si>
  <si>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</si>
  <si>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</si>
  <si>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</si>
  <si>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</si>
  <si>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</si>
  <si>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</si>
  <si>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</si>
  <si>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</si>
  <si>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</si>
  <si>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</si>
  <si>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</si>
  <si>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</si>
  <si>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</si>
  <si>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</si>
  <si>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</si>
  <si>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</si>
  <si>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</si>
  <si>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</si>
  <si>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</si>
  <si>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</si>
  <si>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</si>
  <si>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</si>
  <si>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</si>
  <si>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</si>
  <si>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</si>
  <si>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</si>
  <si>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</si>
  <si>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</si>
  <si>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</si>
  <si>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</si>
  <si>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</si>
  <si>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</si>
  <si>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</si>
  <si>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</si>
  <si>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</si>
  <si>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</si>
  <si>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</si>
  <si>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</si>
  <si>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</si>
  <si>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</si>
  <si>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</si>
  <si>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</si>
  <si>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</si>
  <si>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</si>
  <si>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</si>
  <si>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</si>
  <si>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</si>
  <si>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</si>
  <si>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</si>
  <si>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</si>
  <si>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</si>
  <si>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</si>
  <si>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</si>
  <si>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</si>
  <si>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</si>
  <si>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</si>
  <si>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</si>
  <si>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</si>
  <si>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</si>
  <si>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</si>
  <si>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</si>
  <si>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</si>
  <si>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</si>
  <si>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</si>
  <si>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</si>
  <si>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</si>
  <si>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</si>
  <si>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</si>
  <si>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</si>
  <si>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</si>
  <si>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</si>
  <si>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</si>
  <si>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</si>
  <si>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</si>
  <si>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</si>
  <si>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</si>
  <si>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</si>
  <si>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</si>
  <si>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</si>
  <si>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</si>
  <si>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</si>
  <si>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</si>
  <si>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</si>
  <si>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</si>
  <si>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</si>
  <si>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</si>
  <si>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</si>
  <si>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</si>
  <si>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</si>
  <si>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</si>
  <si>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</si>
  <si>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</si>
  <si>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</si>
  <si>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</si>
  <si>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</si>
  <si>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</si>
  <si>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</si>
  <si>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</si>
  <si>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</si>
  <si>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</si>
  <si>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</si>
  <si>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</si>
  <si>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</si>
  <si>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</si>
  <si>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</si>
  <si>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</si>
  <si>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</si>
  <si>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</si>
  <si>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</si>
  <si>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</si>
  <si>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</si>
  <si>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</si>
  <si>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</si>
  <si>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</si>
  <si>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</si>
  <si>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</si>
  <si>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</si>
  <si>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</si>
  <si>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</si>
  <si>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</si>
  <si>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</si>
  <si>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</si>
  <si>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</si>
  <si>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</si>
  <si>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</si>
  <si>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</si>
  <si>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</si>
  <si>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</si>
  <si>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</si>
  <si>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</si>
  <si>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</si>
  <si>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</si>
  <si>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</si>
  <si>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</si>
  <si>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</si>
  <si>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</si>
  <si>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</si>
  <si>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</si>
  <si>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</si>
  <si>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</si>
  <si>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</si>
  <si>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</si>
  <si>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</si>
  <si>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</si>
  <si>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</si>
  <si>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</si>
  <si>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</si>
  <si>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</si>
  <si>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</si>
  <si>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</si>
  <si>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</si>
  <si>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</si>
  <si>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</si>
  <si>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</si>
  <si>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</si>
  <si>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</si>
  <si>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</si>
  <si>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</si>
  <si>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</si>
  <si>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</si>
  <si>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</si>
  <si>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</si>
  <si>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</si>
  <si>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</si>
  <si>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</si>
  <si>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</si>
  <si>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</si>
  <si>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</si>
  <si>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</si>
  <si>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</si>
  <si>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</si>
  <si>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</si>
  <si>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</si>
  <si>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</si>
  <si>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</si>
  <si>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</si>
  <si>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</si>
  <si>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</si>
  <si>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</si>
  <si>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</si>
  <si>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</si>
  <si>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</si>
  <si>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</si>
  <si>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</si>
  <si>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</si>
  <si>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</si>
  <si>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</si>
  <si>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</si>
  <si>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</si>
  <si>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</si>
  <si>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</si>
  <si>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</si>
  <si>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</si>
  <si>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</si>
  <si>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</si>
  <si>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</si>
  <si>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</si>
  <si>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</si>
  <si>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</si>
  <si>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</si>
  <si>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</si>
  <si>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</si>
  <si>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</si>
  <si>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</si>
  <si>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</si>
  <si>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</si>
  <si>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</si>
  <si>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</si>
  <si>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</si>
  <si>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</si>
  <si>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</si>
  <si>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</si>
  <si>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</si>
  <si>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</si>
  <si>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</si>
  <si>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</si>
  <si>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</si>
  <si>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</si>
  <si>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</si>
  <si>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</si>
  <si>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</si>
  <si>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</si>
  <si>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</si>
  <si>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</si>
  <si>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</si>
  <si>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</si>
  <si>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</si>
  <si>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</si>
  <si>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</si>
  <si>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</si>
  <si>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</si>
  <si>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</si>
  <si>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</si>
  <si>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</si>
  <si>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</si>
  <si>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</si>
  <si>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</si>
  <si>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</si>
  <si>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</si>
  <si>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</si>
  <si>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</si>
  <si>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</si>
  <si>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</si>
  <si>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</si>
  <si>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</si>
  <si>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</si>
  <si>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</si>
  <si>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</si>
  <si>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</si>
  <si>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</si>
  <si>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</si>
  <si>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</si>
  <si>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</si>
  <si>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</si>
  <si>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</si>
  <si>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</si>
  <si>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</si>
  <si>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</si>
  <si>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</si>
  <si>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</si>
  <si>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</si>
  <si>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</si>
  <si>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</si>
  <si>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</si>
  <si>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</si>
  <si>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</si>
  <si>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</si>
  <si>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</si>
  <si>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</si>
  <si>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</si>
  <si>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</si>
  <si>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</si>
  <si>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</si>
  <si>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</si>
  <si>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</si>
  <si>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</si>
  <si>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</si>
  <si>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</si>
  <si>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</si>
  <si>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</si>
  <si>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</si>
  <si>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</si>
  <si>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</si>
  <si>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</si>
  <si>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</si>
  <si>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</si>
  <si>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</si>
  <si>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</si>
  <si>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</si>
  <si>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</si>
  <si>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</si>
  <si>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</si>
  <si>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</si>
  <si>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</si>
  <si>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</si>
  <si>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</si>
  <si>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</si>
  <si>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</si>
  <si>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</si>
  <si>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</si>
  <si>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</si>
  <si>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</si>
  <si>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</si>
  <si>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</si>
  <si>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</si>
  <si>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</si>
  <si>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</si>
  <si>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</si>
  <si>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</si>
  <si>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</si>
  <si>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</si>
  <si>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</si>
  <si>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</si>
  <si>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</si>
  <si>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</si>
  <si>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</si>
  <si>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</si>
  <si>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</si>
  <si>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</si>
  <si>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</si>
  <si>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</si>
  <si>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</si>
  <si>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</si>
  <si>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</si>
  <si>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</si>
  <si>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</si>
  <si>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</si>
  <si>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</si>
  <si>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</si>
  <si>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</si>
  <si>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</si>
  <si>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</si>
  <si>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</si>
  <si>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</si>
  <si>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</si>
  <si>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</si>
  <si>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</si>
  <si>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</si>
  <si>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</si>
  <si>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</si>
  <si>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</si>
  <si>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</si>
  <si>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</si>
  <si>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</si>
  <si>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</si>
  <si>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</si>
  <si>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</si>
  <si>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</si>
  <si>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</si>
  <si>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</si>
  <si>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</si>
  <si>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</si>
  <si>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</si>
  <si>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</si>
  <si>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</si>
  <si>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</si>
  <si>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</si>
  <si>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</si>
  <si>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</si>
  <si>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</si>
  <si>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</si>
  <si>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</si>
  <si>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</si>
  <si>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</si>
  <si>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</si>
  <si>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</si>
  <si>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</si>
  <si>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</si>
  <si>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</si>
  <si>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</si>
  <si>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</si>
  <si>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</si>
  <si>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</si>
  <si>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</si>
  <si>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</si>
  <si>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</si>
  <si>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</si>
  <si>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</si>
  <si>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</si>
  <si>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</si>
  <si>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</si>
  <si>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</si>
  <si>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</si>
  <si>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</si>
  <si>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</si>
  <si>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</si>
  <si>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</si>
  <si>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</si>
  <si>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</si>
  <si>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</si>
  <si>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</si>
  <si>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</si>
  <si>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</si>
  <si>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</si>
  <si>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</si>
  <si>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</si>
  <si>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</si>
  <si>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</si>
  <si>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</si>
  <si>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</si>
  <si>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</si>
  <si>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</si>
  <si>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</si>
  <si>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</si>
  <si>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</si>
  <si>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</si>
  <si>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</si>
  <si>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</si>
  <si>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</si>
  <si>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</si>
  <si>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</si>
  <si>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</si>
  <si>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</si>
  <si>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</si>
  <si>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</si>
  <si>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</si>
  <si>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</si>
  <si>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</si>
  <si>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</si>
  <si>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</si>
  <si>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</si>
  <si>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</si>
  <si>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</si>
  <si>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</si>
  <si>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</si>
  <si>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</si>
  <si>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</si>
  <si>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</si>
  <si>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</si>
  <si>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</si>
  <si>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</si>
  <si>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</si>
  <si>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</si>
  <si>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</si>
  <si>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</si>
  <si>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</si>
  <si>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</si>
  <si>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</si>
  <si>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</si>
  <si>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</si>
  <si>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</si>
  <si>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</si>
  <si>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</si>
  <si>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</si>
  <si>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</si>
  <si>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</si>
  <si>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</si>
  <si>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</si>
  <si>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</si>
  <si>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</si>
  <si>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</si>
  <si>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</si>
  <si>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</si>
  <si>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</si>
  <si>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</si>
  <si>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</si>
  <si>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</si>
  <si>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</si>
  <si>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</si>
  <si>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</si>
  <si>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</si>
  <si>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</si>
  <si>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</si>
  <si>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</si>
  <si>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</si>
  <si>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</si>
  <si>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</si>
  <si>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</si>
  <si>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</si>
  <si>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</si>
  <si>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</si>
  <si>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</si>
  <si>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</si>
  <si>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</si>
  <si>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</si>
  <si>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</si>
  <si>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</si>
  <si>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</si>
  <si>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</si>
  <si>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</si>
  <si>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</si>
  <si>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</si>
  <si>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</si>
  <si>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</si>
  <si>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</si>
  <si>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</si>
  <si>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</si>
  <si>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</si>
  <si>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</si>
  <si>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</si>
  <si>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</si>
  <si>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</si>
  <si>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</si>
  <si>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</si>
  <si>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</si>
  <si>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</si>
  <si>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</si>
  <si>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</si>
  <si>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</si>
  <si>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</si>
  <si>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</si>
  <si>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</si>
  <si>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</si>
  <si>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</si>
  <si>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</si>
  <si>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</si>
  <si>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</si>
  <si>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</si>
  <si>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</si>
  <si>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</si>
  <si>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</si>
  <si>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</si>
  <si>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</si>
  <si>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</si>
  <si>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</si>
  <si>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</si>
  <si>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</si>
  <si>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</si>
  <si>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</si>
  <si>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</si>
  <si>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</si>
  <si>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</si>
  <si>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</si>
  <si>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</si>
  <si>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</si>
  <si>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</si>
  <si>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</si>
  <si>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</si>
  <si>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</si>
  <si>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</si>
  <si>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</si>
  <si>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</si>
  <si>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</si>
  <si>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</si>
  <si>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</si>
  <si>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</si>
  <si>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</si>
  <si>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</si>
  <si>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</si>
  <si>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</si>
  <si>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</si>
  <si>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</si>
  <si>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</si>
  <si>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</si>
  <si>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</si>
  <si>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</si>
  <si>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</si>
  <si>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</si>
  <si>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</si>
  <si>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</si>
  <si>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</si>
  <si>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</si>
  <si>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</si>
  <si>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</si>
  <si>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</si>
  <si>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</si>
  <si>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</si>
  <si>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</si>
  <si>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</si>
  <si>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</si>
  <si>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</si>
  <si>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</si>
  <si>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</si>
  <si>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</si>
  <si>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</si>
  <si>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</si>
  <si>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</si>
  <si>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</si>
  <si>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</si>
  <si>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</si>
  <si>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</si>
  <si>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</si>
  <si>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</si>
  <si>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</si>
  <si>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</si>
  <si>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</si>
  <si>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</si>
  <si>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</si>
  <si>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</si>
  <si>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</si>
  <si>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</si>
  <si>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</si>
  <si>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</si>
  <si>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</si>
  <si>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</si>
  <si>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</si>
  <si>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</si>
  <si>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</si>
  <si>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</si>
  <si>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</si>
  <si>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</si>
  <si>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</si>
  <si>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</si>
  <si>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</si>
  <si>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</si>
  <si>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</si>
  <si>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</si>
  <si>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</si>
  <si>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</si>
  <si>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</si>
  <si>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</si>
  <si>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</si>
  <si>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</si>
  <si>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</si>
  <si>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</si>
  <si>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</si>
  <si>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</si>
  <si>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</si>
  <si>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</si>
  <si>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</si>
  <si>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</si>
  <si>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</si>
  <si>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</si>
  <si>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</si>
  <si>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</si>
  <si>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</si>
  <si>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</si>
  <si>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</si>
  <si>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</si>
  <si>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</si>
  <si>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</si>
  <si>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</si>
  <si>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</si>
  <si>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</si>
  <si>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</si>
  <si>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</si>
  <si>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</si>
  <si>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</si>
  <si>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</si>
  <si>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</si>
  <si>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</si>
  <si>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</si>
  <si>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</si>
  <si>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</si>
  <si>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</si>
  <si>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</si>
  <si>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</si>
  <si>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</si>
  <si>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</si>
  <si>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</si>
  <si>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</si>
  <si>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</si>
  <si>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</si>
  <si>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</si>
  <si>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</si>
  <si>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</si>
  <si>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</si>
  <si>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</si>
  <si>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</si>
  <si>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</si>
  <si>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</si>
  <si>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</si>
  <si>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</si>
  <si>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</si>
  <si>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</si>
  <si>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</si>
  <si>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</si>
  <si>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</si>
  <si>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</si>
  <si>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</si>
  <si>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</si>
  <si>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</si>
  <si>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</si>
  <si>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</si>
  <si>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</si>
  <si>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</si>
  <si>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</si>
  <si>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</si>
  <si>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</si>
  <si>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</si>
  <si>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</si>
  <si>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</si>
  <si>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</si>
  <si>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</si>
  <si>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</si>
  <si>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</si>
  <si>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</si>
  <si>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</si>
  <si>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</si>
  <si>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</si>
  <si>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</si>
  <si>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</si>
  <si>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</si>
  <si>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</si>
  <si>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</si>
  <si>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</si>
  <si>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</si>
  <si>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</si>
  <si>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</si>
  <si>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</si>
  <si>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</si>
  <si>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</si>
  <si>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</si>
  <si>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</si>
  <si>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</si>
  <si>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</si>
  <si>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</si>
  <si>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</si>
  <si>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</si>
  <si>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</si>
  <si>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</si>
  <si>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</si>
  <si>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</si>
  <si>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</si>
  <si>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</si>
  <si>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</si>
  <si>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</si>
  <si>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</si>
  <si>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</si>
  <si>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</si>
  <si>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</si>
  <si>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</si>
  <si>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</si>
  <si>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</si>
  <si>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</si>
  <si>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</si>
  <si>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</si>
  <si>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</si>
  <si>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</si>
  <si>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</si>
  <si>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</si>
  <si>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</si>
  <si>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</si>
  <si>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</si>
  <si>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</si>
  <si>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</si>
  <si>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</si>
  <si>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</si>
  <si>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</si>
  <si>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</si>
  <si>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</si>
  <si>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</si>
  <si>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</si>
  <si>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</si>
  <si>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</si>
  <si>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</si>
  <si>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</si>
  <si>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</si>
  <si>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</si>
  <si>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</si>
  <si>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</si>
  <si>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</si>
  <si>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</si>
  <si>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</si>
  <si>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</si>
  <si>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</si>
  <si>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</si>
  <si>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</si>
  <si>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</si>
  <si>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</si>
  <si>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</si>
  <si>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</si>
  <si>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</si>
  <si>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</si>
  <si>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</si>
  <si>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</si>
  <si>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</si>
  <si>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</si>
  <si>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</si>
  <si>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</si>
  <si>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</si>
  <si>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</si>
  <si>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</si>
  <si>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</si>
  <si>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</si>
  <si>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</si>
  <si>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</si>
  <si>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</si>
  <si>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</si>
  <si>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</si>
  <si>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</si>
  <si>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</si>
  <si>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</si>
  <si>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</si>
  <si>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</si>
  <si>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</si>
  <si>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</si>
  <si>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</si>
  <si>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</si>
  <si>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</si>
  <si>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</si>
  <si>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</si>
  <si>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</si>
  <si>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</si>
  <si>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</si>
  <si>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</si>
  <si>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</si>
  <si>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</si>
  <si>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</si>
  <si>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</si>
  <si>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</si>
  <si>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</si>
  <si>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</si>
  <si>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</si>
  <si>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</si>
  <si>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</si>
  <si>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</si>
  <si>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</si>
  <si>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</si>
  <si>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</si>
  <si>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</si>
  <si>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</si>
  <si>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</si>
  <si>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</si>
  <si>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</si>
  <si>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</si>
  <si>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</si>
  <si>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</si>
  <si>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</si>
  <si>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</si>
  <si>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</si>
  <si>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</si>
  <si>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</si>
  <si>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</si>
  <si>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</si>
  <si>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</si>
  <si>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</si>
  <si>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</si>
  <si>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</si>
  <si>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</si>
  <si>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</si>
  <si>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</si>
  <si>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</si>
  <si>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</si>
  <si>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</si>
  <si>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</si>
  <si>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</si>
  <si>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</si>
  <si>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</si>
  <si>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</si>
  <si>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</si>
  <si>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</si>
  <si>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</si>
  <si>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</si>
  <si>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</si>
  <si>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</si>
  <si>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</si>
  <si>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</si>
  <si>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</si>
  <si>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</si>
  <si>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</si>
  <si>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</si>
  <si>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</si>
  <si>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</si>
  <si>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</si>
  <si>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</si>
  <si>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</si>
  <si>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</si>
  <si>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</si>
  <si>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</si>
  <si>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</si>
  <si>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</si>
  <si>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</si>
  <si>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</si>
  <si>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</si>
  <si>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</si>
  <si>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</si>
  <si>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</si>
  <si>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</si>
  <si>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</si>
  <si>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</si>
  <si>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</si>
  <si>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</si>
  <si>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</si>
  <si>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</si>
  <si>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</si>
  <si>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</si>
  <si>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</si>
  <si>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</si>
  <si>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</si>
  <si>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</si>
  <si>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</si>
  <si>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</si>
  <si>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</si>
  <si>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</si>
  <si>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</si>
  <si>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</si>
  <si>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</si>
  <si>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</si>
  <si>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</si>
  <si>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</si>
  <si>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</si>
  <si>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</si>
  <si>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</si>
  <si>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</si>
  <si>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</si>
  <si>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</si>
  <si>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</si>
  <si>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</si>
  <si>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</si>
  <si>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</si>
  <si>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</si>
  <si>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</si>
  <si>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</si>
  <si>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</si>
  <si>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</si>
  <si>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</si>
  <si>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</si>
  <si>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</si>
  <si>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</si>
  <si>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</si>
  <si>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</si>
  <si>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</si>
  <si>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</si>
  <si>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</si>
  <si>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</si>
  <si>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</si>
  <si>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</si>
  <si>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</si>
  <si>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</si>
  <si>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</si>
  <si>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</si>
  <si>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</si>
  <si>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</si>
  <si>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</si>
  <si>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</si>
  <si>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</si>
  <si>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</si>
  <si>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</si>
  <si>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</si>
  <si>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</si>
  <si>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</si>
  <si>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</si>
  <si>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</si>
  <si>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</si>
  <si>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</si>
  <si>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</si>
  <si>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</si>
  <si>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</si>
  <si>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</si>
  <si>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</si>
  <si>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</si>
  <si>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</si>
  <si>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</si>
  <si>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</si>
  <si>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</si>
  <si>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</si>
  <si>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</si>
  <si>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</si>
  <si>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</si>
  <si>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</si>
  <si>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</si>
  <si>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</si>
  <si>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</si>
  <si>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</si>
  <si>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</si>
  <si>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</si>
  <si>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</si>
  <si>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</si>
  <si>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</si>
  <si>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</si>
  <si>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</si>
  <si>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</si>
  <si>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</si>
  <si>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</si>
  <si>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</si>
  <si>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</si>
  <si>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</si>
  <si>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</si>
  <si>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</si>
  <si>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</si>
  <si>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</si>
  <si>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</si>
  <si>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</si>
  <si>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</si>
  <si>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</si>
  <si>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</si>
  <si>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</si>
  <si>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</si>
  <si>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</si>
  <si>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</si>
  <si>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</si>
  <si>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</si>
  <si>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</si>
  <si>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</si>
  <si>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</si>
  <si>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</si>
  <si>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</si>
  <si>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</si>
  <si>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</si>
  <si>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</si>
  <si>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</si>
  <si>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</si>
  <si>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</si>
  <si>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</si>
  <si>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</si>
  <si>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</si>
  <si>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</si>
  <si>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</si>
  <si>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</si>
  <si>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</si>
  <si>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</si>
  <si>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</si>
  <si>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</si>
  <si>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</si>
  <si>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</si>
  <si>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</si>
  <si>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</si>
  <si>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</si>
  <si>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</si>
  <si>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</si>
  <si>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</si>
  <si>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</si>
  <si>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</si>
  <si>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</si>
  <si>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</si>
  <si>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</si>
  <si>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</si>
  <si>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</si>
  <si>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</si>
  <si>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</si>
  <si>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</si>
  <si>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</si>
  <si>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</si>
  <si>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</si>
  <si>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</si>
  <si>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</si>
  <si>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</si>
  <si>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</si>
  <si>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</si>
  <si>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</si>
  <si>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</si>
  <si>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</si>
  <si>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</si>
  <si>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</si>
  <si>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</si>
  <si>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</si>
  <si>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</si>
  <si>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</si>
  <si>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</si>
  <si>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</si>
  <si>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</si>
  <si>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</si>
  <si>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</si>
  <si>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</si>
  <si>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</si>
  <si>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</si>
  <si>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</si>
  <si>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</si>
  <si>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</si>
  <si>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</si>
  <si>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</si>
  <si>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</si>
  <si>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</si>
  <si>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</si>
  <si>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</si>
  <si>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</si>
  <si>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</si>
  <si>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</si>
  <si>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</si>
  <si>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</si>
  <si>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</si>
  <si>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</si>
  <si>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</si>
  <si>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</si>
  <si>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</si>
  <si>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</si>
  <si>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</si>
  <si>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</si>
  <si>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</si>
  <si>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</si>
  <si>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</si>
  <si>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</si>
  <si>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</si>
  <si>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</si>
  <si>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</si>
  <si>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</si>
  <si>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</si>
  <si>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</si>
  <si>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</si>
  <si>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</si>
  <si>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</si>
  <si>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</si>
  <si>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</si>
  <si>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</si>
  <si>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</si>
  <si>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</si>
  <si>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</si>
  <si>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</si>
  <si>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</si>
  <si>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</si>
  <si>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</si>
  <si>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</si>
  <si>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</si>
  <si>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</si>
  <si>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</si>
  <si>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</si>
  <si>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</si>
  <si>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</si>
  <si>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</si>
  <si>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</si>
  <si>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</si>
  <si>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</si>
  <si>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</si>
  <si>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</si>
  <si>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</si>
  <si>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</si>
  <si>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</si>
  <si>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</si>
  <si>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</si>
  <si>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</si>
  <si>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</si>
  <si>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</si>
  <si>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</si>
  <si>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</si>
  <si>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</si>
  <si>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</si>
  <si>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</si>
  <si>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</si>
  <si>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</si>
  <si>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</si>
  <si>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</si>
  <si>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</si>
  <si>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</si>
  <si>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</si>
  <si>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</si>
  <si>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</si>
  <si>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</si>
  <si>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</si>
  <si>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</si>
  <si>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</si>
  <si>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</si>
  <si>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</si>
  <si>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</si>
  <si>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</si>
  <si>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</si>
  <si>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</si>
  <si>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</si>
  <si>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</si>
  <si>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</si>
  <si>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</si>
  <si>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</si>
  <si>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</si>
  <si>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</si>
  <si>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</si>
  <si>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</si>
  <si>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</si>
  <si>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</si>
  <si>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</si>
  <si>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</si>
  <si>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</si>
  <si>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</si>
  <si>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</si>
  <si>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</si>
  <si>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</si>
  <si>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</si>
  <si>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</si>
  <si>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</si>
  <si>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</si>
  <si>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</si>
  <si>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</si>
  <si>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</si>
  <si>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</si>
  <si>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</si>
  <si>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</si>
  <si>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</si>
  <si>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</si>
  <si>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</si>
  <si>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</si>
  <si>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</si>
  <si>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</si>
  <si>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</si>
  <si>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</si>
  <si>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</si>
  <si>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</si>
  <si>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</si>
  <si>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</si>
  <si>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</si>
  <si>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</si>
  <si>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</si>
  <si>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</si>
  <si>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</si>
  <si>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</si>
  <si>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</si>
  <si>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</si>
  <si>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</si>
  <si>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</si>
  <si>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</si>
  <si>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</si>
  <si>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</si>
  <si>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</si>
  <si>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</si>
  <si>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</si>
  <si>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</si>
  <si>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</si>
  <si>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</si>
  <si>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</si>
  <si>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</si>
  <si>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</si>
  <si>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</si>
  <si>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</si>
  <si>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</si>
  <si>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</si>
  <si>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</si>
  <si>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</si>
  <si>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</si>
  <si>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</si>
  <si>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</si>
  <si>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</si>
  <si>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</si>
  <si>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</si>
  <si>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</si>
  <si>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</si>
  <si>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</si>
  <si>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</si>
  <si>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</si>
  <si>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</si>
  <si>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</si>
  <si>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</si>
  <si>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</si>
  <si>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</si>
  <si>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</si>
  <si>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</si>
  <si>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</si>
  <si>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</si>
  <si>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</si>
  <si>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</si>
  <si>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</si>
  <si>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</si>
  <si>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</si>
  <si>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</si>
  <si>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</si>
  <si>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</si>
  <si>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</si>
  <si>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</si>
  <si>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</si>
  <si>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</si>
  <si>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</si>
  <si>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</si>
  <si>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</si>
  <si>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</si>
  <si>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</si>
  <si>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</si>
  <si>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</si>
  <si>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</si>
  <si>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</si>
  <si>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</si>
  <si>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</si>
  <si>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</si>
  <si>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</si>
  <si>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</si>
  <si>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</si>
  <si>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</si>
  <si>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</si>
  <si>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</si>
  <si>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</si>
  <si>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</si>
  <si>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</si>
  <si>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</si>
  <si>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</si>
  <si>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</si>
  <si>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</si>
  <si>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</si>
  <si>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</si>
  <si>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</si>
  <si>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</si>
  <si>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</si>
  <si>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</si>
  <si>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</si>
  <si>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</si>
  <si>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</si>
  <si>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</si>
  <si>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</si>
  <si>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</si>
  <si>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</si>
  <si>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</si>
  <si>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</si>
  <si>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</si>
  <si>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</si>
  <si>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</si>
  <si>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</si>
  <si>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</si>
  <si>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</si>
  <si>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</si>
  <si>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</si>
  <si>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</si>
  <si>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</si>
  <si>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</si>
  <si>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</si>
  <si>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</si>
  <si>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</si>
  <si>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</si>
  <si>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</si>
  <si>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</si>
  <si>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</si>
  <si>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</si>
  <si>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</si>
  <si>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</si>
  <si>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</si>
  <si>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</si>
  <si>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</si>
  <si>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</si>
  <si>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</si>
  <si>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</si>
  <si>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</si>
  <si>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</si>
  <si>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</si>
  <si>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</si>
  <si>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</si>
  <si>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</si>
  <si>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</si>
  <si>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</si>
  <si>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</si>
  <si>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</si>
  <si>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</si>
  <si>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</si>
  <si>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</si>
  <si>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</si>
  <si>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</si>
  <si>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</si>
  <si>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</si>
  <si>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</si>
  <si>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</si>
  <si>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</si>
  <si>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</si>
  <si>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</si>
  <si>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</si>
  <si>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</si>
  <si>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</si>
  <si>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</si>
  <si>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</si>
  <si>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</si>
  <si>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</si>
  <si>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</si>
  <si>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</si>
  <si>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</si>
  <si>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</si>
  <si>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</si>
  <si>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</si>
  <si>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</si>
  <si>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</si>
  <si>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</si>
  <si>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</si>
  <si>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</si>
  <si>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</si>
  <si>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</si>
  <si>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</si>
  <si>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</si>
  <si>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</si>
  <si>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</si>
  <si>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</si>
  <si>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</si>
  <si>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</si>
  <si>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</si>
  <si>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</si>
  <si>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</si>
  <si>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</si>
  <si>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</si>
  <si>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</si>
  <si>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</si>
  <si>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</si>
  <si>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</si>
  <si>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</si>
  <si>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</si>
  <si>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</si>
  <si>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</si>
  <si>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</si>
  <si>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</si>
  <si>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</si>
  <si>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</si>
  <si>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</si>
  <si>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</si>
  <si>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</si>
  <si>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</si>
  <si>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</si>
  <si>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</si>
  <si>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</si>
  <si>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</si>
  <si>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</si>
  <si>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</si>
  <si>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</si>
  <si>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</si>
  <si>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</si>
  <si>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</si>
  <si>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</si>
  <si>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</si>
  <si>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</si>
  <si>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</si>
  <si>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</si>
  <si>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</si>
  <si>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</si>
  <si>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</si>
  <si>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</si>
  <si>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PCM-20251125-00002010</t>
  </si>
  <si>
    <t>Em team on the way 20 mins</t>
  </si>
  <si>
    <t>PCM-20251125-00001969</t>
  </si>
  <si>
    <t xml:space="preserve">ETA 15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</si>
</sst>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165" fontId="20" fillId="0" borderId="9" xfId="0" applyNumberFormat="1" applyFont="1" applyBorder="1" applyAlignment="1">
      <alignment horizontal="center" vertical="center" wrapText="1"/>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7" totalsRowShown="0" headerRowDxfId="167" dataDxfId="166" headerRowBorderDxfId="164" tableBorderDxfId="165" totalsRowBorderDxfId="163">
  <autoFilter ref="A1:L5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4" dataDxfId="23" headerRowBorderDxfId="21" tableBorderDxfId="22">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8" headerRowBorderDxfId="6" tableBorderDxfId="7">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323.96237094907701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45986.910796875003</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45986.910796875003</v>
      </c>
      <c r="H4" s="131"/>
      <c r="I4" s="129" t="str">
        <f>IFERROR(VLOOKUP(D4,DB!A:F,6,0),"")</f>
        <v/>
      </c>
      <c r="J4" s="129" t="str">
        <f>IFERROR(VLOOKUP(D4,DB!A:G,7,0),"")</f>
        <v/>
      </c>
      <c r="K4" s="133"/>
      <c r="L4" s="134" t="str">
        <f>IFERROR(VLOOKUP(D4,DB!A:I,9,0),"")</f>
        <v/>
      </c>
    </row>
    <row r="5" spans="1:15" s="64" customFormat="1" ht="15" customHeight="1">
      <c r="A5" s="151"/>
      <c r="B5" s="150" t="str">
        <f>IFERROR(VLOOKUP(D5,DB!A:K,11,0),"")</f>
        <v/>
      </c>
      <c r="C5" s="150"/>
      <c r="D5" s="59"/>
      <c r="E5" s="149"/>
      <c r="F5" s="148"/>
      <c r="G5" s="147">
        <f ca="1">IFERROR(NOW()-F5,"-")</f>
        <v>45986.910796875003</v>
      </c>
      <c r="H5" s="148"/>
      <c r="I5" s="150" t="str">
        <f>IFERROR(VLOOKUP(D5,DB!A:F,6,0),"")</f>
        <v/>
      </c>
      <c r="J5" s="150" t="str">
        <f>IFERROR(VLOOKUP(D5,DB!A:G,7,0),"")</f>
        <v/>
      </c>
      <c r="K5" s="146"/>
      <c r="L5" s="145" t="str">
        <f>IFERROR(VLOOKUP(D5,DB!A:I,9,0),"")</f>
        <v/>
      </c>
    </row>
    <row r="6" spans="1:15" s="64" customFormat="1" ht="15" customHeight="1">
      <c r="A6" s="151"/>
      <c r="B6" s="150" t="str">
        <f>IFERROR(VLOOKUP(D6,DB!A:K,11,0),"")</f>
        <v/>
      </c>
      <c r="C6" s="150"/>
      <c r="D6" s="59"/>
      <c r="E6" s="149"/>
      <c r="F6" s="148"/>
      <c r="G6" s="147">
        <f ca="1">IFERROR(NOW()-F6,"-")</f>
        <v>45986.910796875003</v>
      </c>
      <c r="H6" s="148"/>
      <c r="I6" s="150" t="str">
        <f>IFERROR(VLOOKUP(D6,DB!A:F,6,0),"")</f>
        <v/>
      </c>
      <c r="J6" s="150" t="str">
        <f>IFERROR(VLOOKUP(D6,DB!A:G,7,0),"")</f>
        <v/>
      </c>
      <c r="K6" s="146"/>
      <c r="L6" s="145" t="str">
        <f>IFERROR(VLOOKUP(D6,DB!A:I,9,0),"")</f>
        <v/>
      </c>
    </row>
    <row r="7" spans="1:15" s="64" customFormat="1" ht="15" customHeight="1">
      <c r="A7" s="151"/>
      <c r="B7" s="150" t="str">
        <f>IFERROR(VLOOKUP(D7,DB!A:K,11,0),"")</f>
        <v/>
      </c>
      <c r="C7" s="150"/>
      <c r="D7" s="59"/>
      <c r="E7" s="149"/>
      <c r="F7" s="148"/>
      <c r="G7" s="147">
        <f ca="1">IFERROR(NOW()-F7,"-")</f>
        <v>45986.910796875003</v>
      </c>
      <c r="H7" s="148"/>
      <c r="I7" s="150" t="str">
        <f>IFERROR(VLOOKUP(D7,DB!A:F,6,0),"")</f>
        <v/>
      </c>
      <c r="J7" s="150" t="str">
        <f>IFERROR(VLOOKUP(D7,DB!A:G,7,0),"")</f>
        <v/>
      </c>
      <c r="K7" s="146"/>
      <c r="L7" s="145" t="str">
        <f>IFERROR(VLOOKUP(D7,DB!A:I,9,0),"")</f>
        <v/>
      </c>
    </row>
    <row r="8" spans="1:15" s="64" customFormat="1" ht="15" customHeight="1">
      <c r="A8" s="151"/>
      <c r="B8" s="150" t="str">
        <f>IFERROR(VLOOKUP(D8,DB!A:K,11,0),"")</f>
        <v/>
      </c>
      <c r="C8" s="150"/>
      <c r="D8" s="59"/>
      <c r="E8" s="149"/>
      <c r="F8" s="148"/>
      <c r="G8" s="147">
        <f ca="1">IFERROR(NOW()-F8,"-")</f>
        <v>45986.910796875003</v>
      </c>
      <c r="H8" s="148"/>
      <c r="I8" s="150" t="str">
        <f>IFERROR(VLOOKUP(D8,DB!A:F,6,0),"")</f>
        <v/>
      </c>
      <c r="J8" s="150" t="str">
        <f>IFERROR(VLOOKUP(D8,DB!A:G,7,0),"")</f>
        <v/>
      </c>
      <c r="K8" s="146"/>
      <c r="L8" s="145" t="str">
        <f>IFERROR(VLOOKUP(D8,DB!A:I,9,0),"")</f>
        <v/>
      </c>
    </row>
    <row r="9" spans="1:15" s="64" customFormat="1" ht="15" customHeight="1">
      <c r="A9" s="151"/>
      <c r="B9" s="150" t="str">
        <f>IFERROR(VLOOKUP(D9,DB!A:K,11,0),"")</f>
        <v/>
      </c>
      <c r="C9" s="150"/>
      <c r="D9" s="59"/>
      <c r="E9" s="149"/>
      <c r="F9" s="148"/>
      <c r="G9" s="147">
        <f ca="1">IFERROR(NOW()-F9,"-")</f>
        <v>45986.910796875003</v>
      </c>
      <c r="H9" s="148"/>
      <c r="I9" s="150" t="str">
        <f>IFERROR(VLOOKUP(D9,DB!A:F,6,0),"")</f>
        <v/>
      </c>
      <c r="J9" s="150" t="str">
        <f>IFERROR(VLOOKUP(D9,DB!A:G,7,0),"")</f>
        <v/>
      </c>
      <c r="K9" s="146"/>
      <c r="L9" s="145" t="str">
        <f>IFERROR(VLOOKUP(D9,DB!A:I,9,0),"")</f>
        <v/>
      </c>
    </row>
    <row r="10" spans="1:15" s="64" customFormat="1" ht="15" customHeight="1">
      <c r="A10" s="151"/>
      <c r="B10" s="150" t="str">
        <f>IFERROR(VLOOKUP(D10,DB!A:K,11,0),"")</f>
        <v/>
      </c>
      <c r="C10" s="150"/>
      <c r="D10" s="59"/>
      <c r="E10" s="149"/>
      <c r="F10" s="148"/>
      <c r="G10" s="147">
        <f ca="1">IFERROR(NOW()-F10,"-")</f>
        <v>45986.910796875003</v>
      </c>
      <c r="H10" s="148"/>
      <c r="I10" s="150" t="str">
        <f>IFERROR(VLOOKUP(D10,DB!A:F,6,0),"")</f>
        <v/>
      </c>
      <c r="J10" s="150" t="str">
        <f>IFERROR(VLOOKUP(D10,DB!A:G,7,0),"")</f>
        <v/>
      </c>
      <c r="K10" s="146"/>
      <c r="L10" s="145" t="str">
        <f>IFERROR(VLOOKUP(D10,DB!A:I,9,0),"")</f>
        <v/>
      </c>
    </row>
    <row r="11" spans="1:15" s="64" customFormat="1" ht="15" customHeight="1">
      <c r="A11" s="151"/>
      <c r="B11" s="150" t="str">
        <f>IFERROR(VLOOKUP(D11,DB!A:K,11,0),"")</f>
        <v/>
      </c>
      <c r="C11" s="150"/>
      <c r="D11" s="59"/>
      <c r="E11" s="149"/>
      <c r="F11" s="148"/>
      <c r="G11" s="147">
        <f ca="1">IFERROR(NOW()-F11,"-")</f>
        <v>45986.910796875003</v>
      </c>
      <c r="H11" s="148"/>
      <c r="I11" s="150" t="str">
        <f>IFERROR(VLOOKUP(D11,DB!A:F,6,0),"")</f>
        <v/>
      </c>
      <c r="J11" s="150" t="str">
        <f>IFERROR(VLOOKUP(D11,DB!A:G,7,0),"")</f>
        <v/>
      </c>
      <c r="K11" s="146"/>
      <c r="L11" s="145" t="str">
        <f>IFERROR(VLOOKUP(D11,DB!A:I,9,0),"")</f>
        <v/>
      </c>
    </row>
    <row r="12" spans="1:15" s="64" customFormat="1" ht="15" customHeight="1">
      <c r="A12" s="151"/>
      <c r="B12" s="150" t="str">
        <f>IFERROR(VLOOKUP(D12,DB!A:K,11,0),"")</f>
        <v/>
      </c>
      <c r="C12" s="150"/>
      <c r="D12" s="59"/>
      <c r="E12" s="149"/>
      <c r="F12" s="148"/>
      <c r="G12" s="147">
        <f ca="1">IFERROR(NOW()-F12,"-")</f>
        <v>45986.910796875003</v>
      </c>
      <c r="H12" s="148"/>
      <c r="I12" s="150" t="str">
        <f>IFERROR(VLOOKUP(D12,DB!A:F,6,0),"")</f>
        <v/>
      </c>
      <c r="J12" s="150" t="str">
        <f>IFERROR(VLOOKUP(D12,DB!A:G,7,0),"")</f>
        <v/>
      </c>
      <c r="K12" s="146"/>
      <c r="L12" s="145" t="str">
        <f>IFERROR(VLOOKUP(D12,DB!A:I,9,0),"")</f>
        <v/>
      </c>
    </row>
    <row r="13" spans="1:15" s="64" customFormat="1" ht="15" customHeight="1">
      <c r="A13" s="151"/>
      <c r="B13" s="150" t="str">
        <f>IFERROR(VLOOKUP(D13,DB!A:K,11,0),"")</f>
        <v/>
      </c>
      <c r="C13" s="150"/>
      <c r="D13" s="59"/>
      <c r="E13" s="149"/>
      <c r="F13" s="148"/>
      <c r="G13" s="147">
        <f ca="1">IFERROR(NOW()-F13,"-")</f>
        <v>45986.910796875003</v>
      </c>
      <c r="H13" s="148"/>
      <c r="I13" s="150" t="str">
        <f>IFERROR(VLOOKUP(D13,DB!A:F,6,0),"")</f>
        <v/>
      </c>
      <c r="J13" s="150" t="str">
        <f>IFERROR(VLOOKUP(D13,DB!A:G,7,0),"")</f>
        <v/>
      </c>
      <c r="K13" s="146"/>
      <c r="L13" s="145" t="str">
        <f>IFERROR(VLOOKUP(D13,DB!A:I,9,0),"")</f>
        <v/>
      </c>
    </row>
    <row r="14" spans="1:15" s="64" customFormat="1" ht="15" customHeight="1">
      <c r="A14" s="151"/>
      <c r="B14" s="150" t="str">
        <f>IFERROR(VLOOKUP(D14,DB!A:K,11,0),"")</f>
        <v/>
      </c>
      <c r="C14" s="150"/>
      <c r="D14" s="59"/>
      <c r="E14" s="149"/>
      <c r="F14" s="148"/>
      <c r="G14" s="147">
        <f ca="1">IFERROR(NOW()-F14,"-")</f>
        <v>45986.910796875003</v>
      </c>
      <c r="H14" s="148"/>
      <c r="I14" s="150" t="str">
        <f>IFERROR(VLOOKUP(D14,DB!A:F,6,0),"")</f>
        <v/>
      </c>
      <c r="J14" s="150" t="str">
        <f>IFERROR(VLOOKUP(D14,DB!A:G,7,0),"")</f>
        <v/>
      </c>
      <c r="K14" s="146"/>
      <c r="L14" s="145" t="str">
        <f>IFERROR(VLOOKUP(D14,DB!A:I,9,0),"")</f>
        <v/>
      </c>
    </row>
    <row r="15" spans="1:15" s="64" customFormat="1" ht="15" customHeight="1">
      <c r="A15" s="151"/>
      <c r="B15" s="150" t="str">
        <f>IFERROR(VLOOKUP(D15,DB!A:K,11,0),"")</f>
        <v/>
      </c>
      <c r="C15" s="150"/>
      <c r="D15" s="59"/>
      <c r="E15" s="149"/>
      <c r="F15" s="148"/>
      <c r="G15" s="147">
        <f ca="1">IFERROR(NOW()-F15,"-")</f>
        <v>45986.910796875003</v>
      </c>
      <c r="H15" s="148"/>
      <c r="I15" s="150" t="str">
        <f>IFERROR(VLOOKUP(D15,DB!A:F,6,0),"")</f>
        <v/>
      </c>
      <c r="J15" s="150" t="str">
        <f>IFERROR(VLOOKUP(D15,DB!A:G,7,0),"")</f>
        <v/>
      </c>
      <c r="K15" s="146"/>
      <c r="L15" s="145" t="str">
        <f>IFERROR(VLOOKUP(D15,DB!A:I,9,0),"")</f>
        <v/>
      </c>
    </row>
    <row r="16" spans="1:15" s="64" customFormat="1" ht="15" customHeight="1">
      <c r="A16" s="151"/>
      <c r="B16" s="150" t="str">
        <f>IFERROR(VLOOKUP(D16,DB!A:K,11,0),"")</f>
        <v/>
      </c>
      <c r="C16" s="150"/>
      <c r="D16" s="59"/>
      <c r="E16" s="149"/>
      <c r="F16" s="148"/>
      <c r="G16" s="147">
        <f ca="1">IFERROR(NOW()-F16,"-")</f>
        <v>45986.910796875003</v>
      </c>
      <c r="H16" s="148"/>
      <c r="I16" s="150" t="str">
        <f>IFERROR(VLOOKUP(D16,DB!A:F,6,0),"")</f>
        <v/>
      </c>
      <c r="J16" s="150" t="str">
        <f>IFERROR(VLOOKUP(D16,DB!A:G,7,0),"")</f>
        <v/>
      </c>
      <c r="K16" s="146"/>
      <c r="L16" s="145" t="str">
        <f>IFERROR(VLOOKUP(D16,DB!A:I,9,0),"")</f>
        <v/>
      </c>
    </row>
    <row r="17" spans="1:12" s="64" customFormat="1" ht="15" customHeight="1">
      <c r="A17" s="151"/>
      <c r="B17" s="150" t="str">
        <f>IFERROR(VLOOKUP(D17,DB!A:K,11,0),"")</f>
        <v/>
      </c>
      <c r="C17" s="150"/>
      <c r="D17" s="59"/>
      <c r="E17" s="149"/>
      <c r="F17" s="148"/>
      <c r="G17" s="147">
        <f ca="1">IFERROR(NOW()-F17,"-")</f>
        <v>45986.910796875003</v>
      </c>
      <c r="H17" s="148"/>
      <c r="I17" s="150" t="str">
        <f>IFERROR(VLOOKUP(D17,DB!A:F,6,0),"")</f>
        <v/>
      </c>
      <c r="J17" s="150" t="str">
        <f>IFERROR(VLOOKUP(D17,DB!A:G,7,0),"")</f>
        <v/>
      </c>
      <c r="K17" s="146"/>
      <c r="L17" s="145" t="str">
        <f>IFERROR(VLOOKUP(D17,DB!A:I,9,0),"")</f>
        <v/>
      </c>
    </row>
    <row r="18" spans="1:12" s="64" customFormat="1" ht="15" customHeight="1">
      <c r="A18" s="151"/>
      <c r="B18" s="150" t="str">
        <f>IFERROR(VLOOKUP(D18,DB!A:K,11,0),"")</f>
        <v/>
      </c>
      <c r="C18" s="150"/>
      <c r="D18" s="59"/>
      <c r="E18" s="149"/>
      <c r="F18" s="148"/>
      <c r="G18" s="147">
        <f ca="1">IFERROR(NOW()-F18,"-")</f>
        <v>45986.910796875003</v>
      </c>
      <c r="H18" s="148"/>
      <c r="I18" s="150" t="str">
        <f>IFERROR(VLOOKUP(D18,DB!A:F,6,0),"")</f>
        <v/>
      </c>
      <c r="J18" s="150" t="str">
        <f>IFERROR(VLOOKUP(D18,DB!A:G,7,0),"")</f>
        <v/>
      </c>
      <c r="K18" s="146"/>
      <c r="L18" s="145" t="str">
        <f>IFERROR(VLOOKUP(D18,DB!A:I,9,0),"")</f>
        <v/>
      </c>
    </row>
    <row r="19" spans="1:12" s="64" customFormat="1" ht="15" customHeight="1">
      <c r="A19" s="151"/>
      <c r="B19" s="150" t="str">
        <f>IFERROR(VLOOKUP(D19,DB!A:K,11,0),"")</f>
        <v/>
      </c>
      <c r="C19" s="150"/>
      <c r="D19" s="59"/>
      <c r="E19" s="149"/>
      <c r="F19" s="148"/>
      <c r="G19" s="147">
        <f ca="1">IFERROR(NOW()-F19,"-")</f>
        <v>45986.910796875003</v>
      </c>
      <c r="H19" s="148"/>
      <c r="I19" s="150" t="str">
        <f>IFERROR(VLOOKUP(D19,DB!A:F,6,0),"")</f>
        <v/>
      </c>
      <c r="J19" s="150" t="str">
        <f>IFERROR(VLOOKUP(D19,DB!A:G,7,0),"")</f>
        <v/>
      </c>
      <c r="K19" s="146"/>
      <c r="L19" s="145" t="str">
        <f>IFERROR(VLOOKUP(D19,DB!A:I,9,0),"")</f>
        <v/>
      </c>
    </row>
    <row r="20" spans="1:12" s="64" customFormat="1" ht="15" customHeight="1">
      <c r="A20" s="151"/>
      <c r="B20" s="150" t="str">
        <f>IFERROR(VLOOKUP(D20,DB!A:K,11,0),"")</f>
        <v/>
      </c>
      <c r="C20" s="150"/>
      <c r="D20" s="59"/>
      <c r="E20" s="149"/>
      <c r="F20" s="148"/>
      <c r="G20" s="147">
        <f ca="1">IFERROR(NOW()-F20,"-")</f>
        <v>45986.910796875003</v>
      </c>
      <c r="H20" s="148"/>
      <c r="I20" s="150" t="str">
        <f>IFERROR(VLOOKUP(D20,DB!A:F,6,0),"")</f>
        <v/>
      </c>
      <c r="J20" s="150" t="str">
        <f>IFERROR(VLOOKUP(D20,DB!A:G,7,0),"")</f>
        <v/>
      </c>
      <c r="K20" s="146"/>
      <c r="L20" s="145" t="str">
        <f>IFERROR(VLOOKUP(D20,DB!A:I,9,0),"")</f>
        <v/>
      </c>
    </row>
    <row r="21" spans="1:12" s="64" customFormat="1" ht="15" customHeight="1">
      <c r="A21" s="151"/>
      <c r="B21" s="150" t="str">
        <f>IFERROR(VLOOKUP(D21,DB!A:K,11,0),"")</f>
        <v/>
      </c>
      <c r="C21" s="150"/>
      <c r="D21" s="59"/>
      <c r="E21" s="149"/>
      <c r="F21" s="148"/>
      <c r="G21" s="147">
        <f ca="1">IFERROR(NOW()-F21,"-")</f>
        <v>45986.910796875003</v>
      </c>
      <c r="H21" s="148"/>
      <c r="I21" s="150" t="str">
        <f>IFERROR(VLOOKUP(D21,DB!A:F,6,0),"")</f>
        <v/>
      </c>
      <c r="J21" s="150" t="str">
        <f>IFERROR(VLOOKUP(D21,DB!A:G,7,0),"")</f>
        <v/>
      </c>
      <c r="K21" s="146"/>
      <c r="L21" s="145" t="str">
        <f>IFERROR(VLOOKUP(D21,DB!A:I,9,0),"")</f>
        <v/>
      </c>
    </row>
    <row r="22" spans="1:12" s="64" customFormat="1" ht="15" customHeight="1">
      <c r="A22" s="151"/>
      <c r="B22" s="150" t="str">
        <f>IFERROR(VLOOKUP(D22,DB!A:K,11,0),"")</f>
        <v/>
      </c>
      <c r="C22" s="150"/>
      <c r="D22" s="59"/>
      <c r="E22" s="149"/>
      <c r="F22" s="148"/>
      <c r="G22" s="147">
        <f ca="1">IFERROR(NOW()-F22,"-")</f>
        <v>45986.910796875003</v>
      </c>
      <c r="H22" s="148"/>
      <c r="I22" s="150" t="str">
        <f>IFERROR(VLOOKUP(D22,DB!A:F,6,0),"")</f>
        <v/>
      </c>
      <c r="J22" s="150" t="str">
        <f>IFERROR(VLOOKUP(D22,DB!A:G,7,0),"")</f>
        <v/>
      </c>
      <c r="K22" s="146"/>
      <c r="L22" s="145" t="str">
        <f>IFERROR(VLOOKUP(D22,DB!A:I,9,0),"")</f>
        <v/>
      </c>
    </row>
    <row r="23" spans="1:12" s="64" customFormat="1" ht="15" customHeight="1">
      <c r="A23" s="151"/>
      <c r="B23" s="150" t="str">
        <f>IFERROR(VLOOKUP(D23,DB!A:K,11,0),"")</f>
        <v/>
      </c>
      <c r="C23" s="150"/>
      <c r="D23" s="59"/>
      <c r="E23" s="149"/>
      <c r="F23" s="148"/>
      <c r="G23" s="147">
        <f ca="1">IFERROR(NOW()-F23,"-")</f>
        <v>45986.910796875003</v>
      </c>
      <c r="H23" s="148"/>
      <c r="I23" s="150" t="str">
        <f>IFERROR(VLOOKUP(D23,DB!A:F,6,0),"")</f>
        <v/>
      </c>
      <c r="J23" s="150" t="str">
        <f>IFERROR(VLOOKUP(D23,DB!A:G,7,0),"")</f>
        <v/>
      </c>
      <c r="K23" s="146"/>
      <c r="L23" s="145" t="str">
        <f>IFERROR(VLOOKUP(D23,DB!A:I,9,0),"")</f>
        <v/>
      </c>
    </row>
    <row r="24" spans="1:12" s="64" customFormat="1" ht="15" customHeight="1">
      <c r="A24" s="151"/>
      <c r="B24" s="150" t="str">
        <f>IFERROR(VLOOKUP(D24,DB!A:K,11,0),"")</f>
        <v/>
      </c>
      <c r="C24" s="150"/>
      <c r="D24" s="59"/>
      <c r="E24" s="149"/>
      <c r="F24" s="148"/>
      <c r="G24" s="147">
        <f ca="1">IFERROR(NOW()-F24,"-")</f>
        <v>45986.910796875003</v>
      </c>
      <c r="H24" s="148"/>
      <c r="I24" s="150" t="str">
        <f>IFERROR(VLOOKUP(D24,DB!A:F,6,0),"")</f>
        <v/>
      </c>
      <c r="J24" s="150" t="str">
        <f>IFERROR(VLOOKUP(D24,DB!A:G,7,0),"")</f>
        <v/>
      </c>
      <c r="K24" s="146"/>
      <c r="L24" s="145" t="str">
        <f>IFERROR(VLOOKUP(D24,DB!A:I,9,0),"")</f>
        <v/>
      </c>
    </row>
    <row r="25" spans="1:12" s="64" customFormat="1" ht="15" customHeight="1">
      <c r="A25" s="151"/>
      <c r="B25" s="150" t="str">
        <f>IFERROR(VLOOKUP(D25,DB!A:K,11,0),"")</f>
        <v/>
      </c>
      <c r="C25" s="150"/>
      <c r="D25" s="59"/>
      <c r="E25" s="149"/>
      <c r="F25" s="148"/>
      <c r="G25" s="147">
        <f ca="1">IFERROR(NOW()-F25,"-")</f>
        <v>45986.910796875003</v>
      </c>
      <c r="H25" s="148"/>
      <c r="I25" s="150" t="str">
        <f>IFERROR(VLOOKUP(D25,DB!A:F,6,0),"")</f>
        <v/>
      </c>
      <c r="J25" s="150" t="str">
        <f>IFERROR(VLOOKUP(D25,DB!A:G,7,0),"")</f>
        <v/>
      </c>
      <c r="K25" s="146"/>
      <c r="L25" s="145" t="str">
        <f>IFERROR(VLOOKUP(D25,DB!A:I,9,0),"")</f>
        <v/>
      </c>
    </row>
    <row r="26" spans="1:12" s="64" customFormat="1" ht="15" customHeight="1">
      <c r="A26" s="151"/>
      <c r="B26" s="150" t="str">
        <f>IFERROR(VLOOKUP(D26,DB!A:K,11,0),"")</f>
        <v/>
      </c>
      <c r="C26" s="150"/>
      <c r="D26" s="59"/>
      <c r="E26" s="149"/>
      <c r="F26" s="148"/>
      <c r="G26" s="147">
        <f ca="1">IFERROR(NOW()-F26,"-")</f>
        <v>45986.910796875003</v>
      </c>
      <c r="H26" s="148"/>
      <c r="I26" s="150" t="str">
        <f>IFERROR(VLOOKUP(D26,DB!A:F,6,0),"")</f>
        <v/>
      </c>
      <c r="J26" s="150" t="str">
        <f>IFERROR(VLOOKUP(D26,DB!A:G,7,0),"")</f>
        <v/>
      </c>
      <c r="K26" s="146"/>
      <c r="L26" s="145" t="str">
        <f>IFERROR(VLOOKUP(D26,DB!A:I,9,0),"")</f>
        <v/>
      </c>
    </row>
    <row r="27" spans="1:12" s="64" customFormat="1" ht="15" customHeight="1">
      <c r="A27" s="151"/>
      <c r="B27" s="150" t="str">
        <f>IFERROR(VLOOKUP(D27,DB!A:K,11,0),"")</f>
        <v/>
      </c>
      <c r="C27" s="150"/>
      <c r="D27" s="59"/>
      <c r="E27" s="149"/>
      <c r="F27" s="148"/>
      <c r="G27" s="147">
        <f ca="1">IFERROR(NOW()-F27,"-")</f>
        <v>45986.910796875003</v>
      </c>
      <c r="H27" s="148"/>
      <c r="I27" s="150" t="str">
        <f>IFERROR(VLOOKUP(D27,DB!A:F,6,0),"")</f>
        <v/>
      </c>
      <c r="J27" s="150" t="str">
        <f>IFERROR(VLOOKUP(D27,DB!A:G,7,0),"")</f>
        <v/>
      </c>
      <c r="K27" s="146"/>
      <c r="L27" s="145" t="str">
        <f>IFERROR(VLOOKUP(D27,DB!A:I,9,0),"")</f>
        <v/>
      </c>
    </row>
    <row r="28" spans="1:12" s="64" customFormat="1" ht="15" customHeight="1">
      <c r="A28" s="151"/>
      <c r="B28" s="150" t="str">
        <f>IFERROR(VLOOKUP(D28,DB!A:K,11,0),"")</f>
        <v/>
      </c>
      <c r="C28" s="150"/>
      <c r="D28" s="59"/>
      <c r="E28" s="149"/>
      <c r="F28" s="148"/>
      <c r="G28" s="147">
        <f ca="1">IFERROR(NOW()-F28,"-")</f>
        <v>45986.910796875003</v>
      </c>
      <c r="H28" s="148"/>
      <c r="I28" s="150" t="str">
        <f>IFERROR(VLOOKUP(D28,DB!A:F,6,0),"")</f>
        <v/>
      </c>
      <c r="J28" s="150" t="str">
        <f>IFERROR(VLOOKUP(D28,DB!A:G,7,0),"")</f>
        <v/>
      </c>
      <c r="K28" s="146"/>
      <c r="L28" s="145" t="str">
        <f>IFERROR(VLOOKUP(D28,DB!A:I,9,0),"")</f>
        <v/>
      </c>
    </row>
    <row r="29" spans="1:12" s="64" customFormat="1" ht="15" customHeight="1">
      <c r="A29" s="151"/>
      <c r="B29" s="150" t="str">
        <f>IFERROR(VLOOKUP(D29,DB!A:K,11,0),"")</f>
        <v/>
      </c>
      <c r="C29" s="150"/>
      <c r="D29" s="59"/>
      <c r="E29" s="149"/>
      <c r="F29" s="148"/>
      <c r="G29" s="147">
        <f ca="1">IFERROR(NOW()-F29,"-")</f>
        <v>45986.910796875003</v>
      </c>
      <c r="H29" s="148"/>
      <c r="I29" s="150" t="str">
        <f>IFERROR(VLOOKUP(D29,DB!A:F,6,0),"")</f>
        <v/>
      </c>
      <c r="J29" s="150" t="str">
        <f>IFERROR(VLOOKUP(D29,DB!A:G,7,0),"")</f>
        <v/>
      </c>
      <c r="K29" s="146"/>
      <c r="L29" s="145" t="str">
        <f>IFERROR(VLOOKUP(D29,DB!A:I,9,0),"")</f>
        <v/>
      </c>
    </row>
    <row r="30" spans="1:12" s="64" customFormat="1" ht="15" customHeight="1">
      <c r="A30" s="151"/>
      <c r="B30" s="150" t="str">
        <f>IFERROR(VLOOKUP(D30,DB!A:K,11,0),"")</f>
        <v/>
      </c>
      <c r="C30" s="150"/>
      <c r="D30" s="59"/>
      <c r="E30" s="149"/>
      <c r="F30" s="148"/>
      <c r="G30" s="147">
        <f ca="1">IFERROR(NOW()-F30,"-")</f>
        <v>45986.910796875003</v>
      </c>
      <c r="H30" s="148"/>
      <c r="I30" s="150" t="str">
        <f>IFERROR(VLOOKUP(D30,DB!A:F,6,0),"")</f>
        <v/>
      </c>
      <c r="J30" s="150" t="str">
        <f>IFERROR(VLOOKUP(D30,DB!A:G,7,0),"")</f>
        <v/>
      </c>
      <c r="K30" s="146"/>
      <c r="L30" s="145" t="str">
        <f>IFERROR(VLOOKUP(D30,DB!A:I,9,0),"")</f>
        <v/>
      </c>
    </row>
    <row r="31" spans="1:12" s="64" customFormat="1" ht="15" customHeight="1">
      <c r="A31" s="151"/>
      <c r="B31" s="150" t="str">
        <f>IFERROR(VLOOKUP(D31,DB!A:K,11,0),"")</f>
        <v/>
      </c>
      <c r="C31" s="150"/>
      <c r="D31" s="59"/>
      <c r="E31" s="149"/>
      <c r="F31" s="148"/>
      <c r="G31" s="147">
        <f ca="1">IFERROR(NOW()-F31,"-")</f>
        <v>45986.910796875003</v>
      </c>
      <c r="H31" s="148"/>
      <c r="I31" s="150" t="str">
        <f>IFERROR(VLOOKUP(D31,DB!A:F,6,0),"")</f>
        <v/>
      </c>
      <c r="J31" s="150" t="str">
        <f>IFERROR(VLOOKUP(D31,DB!A:G,7,0),"")</f>
        <v/>
      </c>
      <c r="K31" s="146"/>
      <c r="L31" s="145" t="str">
        <f>IFERROR(VLOOKUP(D31,DB!A:I,9,0),"")</f>
        <v/>
      </c>
    </row>
    <row r="32" spans="1:12" s="64" customFormat="1" ht="15" customHeight="1">
      <c r="A32" s="151"/>
      <c r="B32" s="150" t="str">
        <f>IFERROR(VLOOKUP(D32,DB!A:K,11,0),"")</f>
        <v/>
      </c>
      <c r="C32" s="150"/>
      <c r="D32" s="59"/>
      <c r="E32" s="149"/>
      <c r="F32" s="148"/>
      <c r="G32" s="147">
        <f ca="1">IFERROR(NOW()-F32,"-")</f>
        <v>45986.910796875003</v>
      </c>
      <c r="H32" s="148"/>
      <c r="I32" s="150" t="str">
        <f>IFERROR(VLOOKUP(D32,DB!A:F,6,0),"")</f>
        <v/>
      </c>
      <c r="J32" s="150" t="str">
        <f>IFERROR(VLOOKUP(D32,DB!A:G,7,0),"")</f>
        <v/>
      </c>
      <c r="K32" s="146"/>
      <c r="L32" s="145" t="str">
        <f>IFERROR(VLOOKUP(D32,DB!A:I,9,0),"")</f>
        <v/>
      </c>
    </row>
    <row r="33" spans="1:12" s="64" customFormat="1" ht="15" customHeight="1">
      <c r="A33" s="151"/>
      <c r="B33" s="150" t="str">
        <f>IFERROR(VLOOKUP(D33,DB!A:K,11,0),"")</f>
        <v/>
      </c>
      <c r="C33" s="150"/>
      <c r="D33" s="59"/>
      <c r="E33" s="149"/>
      <c r="F33" s="148"/>
      <c r="G33" s="147">
        <f ca="1">IFERROR(NOW()-F33,"-")</f>
        <v>45986.910796875003</v>
      </c>
      <c r="H33" s="148"/>
      <c r="I33" s="150" t="str">
        <f>IFERROR(VLOOKUP(D33,DB!A:F,6,0),"")</f>
        <v/>
      </c>
      <c r="J33" s="150" t="str">
        <f>IFERROR(VLOOKUP(D33,DB!A:G,7,0),"")</f>
        <v/>
      </c>
      <c r="K33" s="146"/>
      <c r="L33" s="145" t="str">
        <f>IFERROR(VLOOKUP(D33,DB!A:I,9,0),"")</f>
        <v/>
      </c>
    </row>
    <row r="34" spans="1:12" s="64" customFormat="1" ht="15" customHeight="1">
      <c r="A34" s="151"/>
      <c r="B34" s="150" t="str">
        <f>IFERROR(VLOOKUP(D34,DB!A:K,11,0),"")</f>
        <v/>
      </c>
      <c r="C34" s="150"/>
      <c r="D34" s="59"/>
      <c r="E34" s="149"/>
      <c r="F34" s="148"/>
      <c r="G34" s="147">
        <f ca="1">IFERROR(NOW()-F34,"-")</f>
        <v>45986.910796875003</v>
      </c>
      <c r="H34" s="148"/>
      <c r="I34" s="150" t="str">
        <f>IFERROR(VLOOKUP(D34,DB!A:F,6,0),"")</f>
        <v/>
      </c>
      <c r="J34" s="150" t="str">
        <f>IFERROR(VLOOKUP(D34,DB!A:G,7,0),"")</f>
        <v/>
      </c>
      <c r="K34" s="146"/>
      <c r="L34" s="145" t="str">
        <f>IFERROR(VLOOKUP(D34,DB!A:I,9,0),"")</f>
        <v/>
      </c>
    </row>
    <row r="35" spans="1:12" s="64" customFormat="1" ht="15" customHeight="1">
      <c r="A35" s="151"/>
      <c r="B35" s="150" t="str">
        <f>IFERROR(VLOOKUP(D35,DB!A:K,11,0),"")</f>
        <v/>
      </c>
      <c r="C35" s="150"/>
      <c r="D35" s="59"/>
      <c r="E35" s="149"/>
      <c r="F35" s="148"/>
      <c r="G35" s="147">
        <f ca="1">IFERROR(NOW()-F35,"-")</f>
        <v>45986.910796875003</v>
      </c>
      <c r="H35" s="148"/>
      <c r="I35" s="150" t="str">
        <f>IFERROR(VLOOKUP(D35,DB!A:F,6,0),"")</f>
        <v/>
      </c>
      <c r="J35" s="150" t="str">
        <f>IFERROR(VLOOKUP(D35,DB!A:G,7,0),"")</f>
        <v/>
      </c>
      <c r="K35" s="146"/>
      <c r="L35" s="145" t="str">
        <f>IFERROR(VLOOKUP(D35,DB!A:I,9,0),"")</f>
        <v/>
      </c>
    </row>
    <row r="36" spans="1:12" s="64" customFormat="1" ht="15" customHeight="1">
      <c r="A36" s="151"/>
      <c r="B36" s="150" t="str">
        <f>IFERROR(VLOOKUP(D36,DB!A:K,11,0),"")</f>
        <v/>
      </c>
      <c r="C36" s="150"/>
      <c r="D36" s="59"/>
      <c r="E36" s="149"/>
      <c r="F36" s="148"/>
      <c r="G36" s="147">
        <f ca="1">IFERROR(NOW()-F36,"-")</f>
        <v>45986.910796875003</v>
      </c>
      <c r="H36" s="148"/>
      <c r="I36" s="150" t="str">
        <f>IFERROR(VLOOKUP(D36,DB!A:F,6,0),"")</f>
        <v/>
      </c>
      <c r="J36" s="150" t="str">
        <f>IFERROR(VLOOKUP(D36,DB!A:G,7,0),"")</f>
        <v/>
      </c>
      <c r="K36" s="146"/>
      <c r="L36" s="145" t="str">
        <f>IFERROR(VLOOKUP(D36,DB!A:I,9,0),"")</f>
        <v/>
      </c>
    </row>
    <row r="37" spans="1:12" s="64" customFormat="1" ht="15" customHeight="1">
      <c r="A37" s="151"/>
      <c r="B37" s="150" t="str">
        <f>IFERROR(VLOOKUP(D37,DB!A:K,11,0),"")</f>
        <v/>
      </c>
      <c r="C37" s="150"/>
      <c r="D37" s="59"/>
      <c r="E37" s="149"/>
      <c r="F37" s="148"/>
      <c r="G37" s="147">
        <f ca="1">IFERROR(NOW()-F37,"-")</f>
        <v>45986.910796875003</v>
      </c>
      <c r="H37" s="148"/>
      <c r="I37" s="150" t="str">
        <f>IFERROR(VLOOKUP(D37,DB!A:F,6,0),"")</f>
        <v/>
      </c>
      <c r="J37" s="150" t="str">
        <f>IFERROR(VLOOKUP(D37,DB!A:G,7,0),"")</f>
        <v/>
      </c>
      <c r="K37" s="146"/>
      <c r="L37" s="145" t="str">
        <f>IFERROR(VLOOKUP(D37,DB!A:I,9,0),"")</f>
        <v/>
      </c>
    </row>
    <row r="38" spans="1:12" s="64" customFormat="1" ht="15" customHeight="1">
      <c r="A38" s="151"/>
      <c r="B38" s="150" t="str">
        <f>IFERROR(VLOOKUP(D38,DB!A:K,11,0),"")</f>
        <v/>
      </c>
      <c r="C38" s="150"/>
      <c r="D38" s="59"/>
      <c r="E38" s="149"/>
      <c r="F38" s="148"/>
      <c r="G38" s="147">
        <f ca="1">IFERROR(NOW()-F38,"-")</f>
        <v>45986.910796875003</v>
      </c>
      <c r="H38" s="148"/>
      <c r="I38" s="150" t="str">
        <f>IFERROR(VLOOKUP(D38,DB!A:F,6,0),"")</f>
        <v/>
      </c>
      <c r="J38" s="150" t="str">
        <f>IFERROR(VLOOKUP(D38,DB!A:G,7,0),"")</f>
        <v/>
      </c>
      <c r="K38" s="146"/>
      <c r="L38" s="145" t="str">
        <f>IFERROR(VLOOKUP(D38,DB!A:I,9,0),"")</f>
        <v/>
      </c>
    </row>
    <row r="39" spans="1:12" s="64" customFormat="1" ht="15" customHeight="1">
      <c r="A39" s="151"/>
      <c r="B39" s="150" t="str">
        <f>IFERROR(VLOOKUP(D39,DB!A:K,11,0),"")</f>
        <v/>
      </c>
      <c r="C39" s="150"/>
      <c r="D39" s="59"/>
      <c r="E39" s="149"/>
      <c r="F39" s="148"/>
      <c r="G39" s="147">
        <f ca="1">IFERROR(NOW()-F39,"-")</f>
        <v>45986.910796875003</v>
      </c>
      <c r="H39" s="148"/>
      <c r="I39" s="150" t="str">
        <f>IFERROR(VLOOKUP(D39,DB!A:F,6,0),"")</f>
        <v/>
      </c>
      <c r="J39" s="150" t="str">
        <f>IFERROR(VLOOKUP(D39,DB!A:G,7,0),"")</f>
        <v/>
      </c>
      <c r="K39" s="146"/>
      <c r="L39" s="145" t="str">
        <f>IFERROR(VLOOKUP(D39,DB!A:I,9,0),"")</f>
        <v/>
      </c>
    </row>
    <row r="40" spans="1:12" s="64" customFormat="1" ht="15" customHeight="1">
      <c r="A40" s="151"/>
      <c r="B40" s="150" t="str">
        <f>IFERROR(VLOOKUP(D40,DB!A:K,11,0),"")</f>
        <v/>
      </c>
      <c r="C40" s="150"/>
      <c r="D40" s="59"/>
      <c r="E40" s="149"/>
      <c r="F40" s="148"/>
      <c r="G40" s="147">
        <f ca="1">IFERROR(NOW()-F40,"-")</f>
        <v>45986.910796875003</v>
      </c>
      <c r="H40" s="148"/>
      <c r="I40" s="150" t="str">
        <f>IFERROR(VLOOKUP(D40,DB!A:F,6,0),"")</f>
        <v/>
      </c>
      <c r="J40" s="150" t="str">
        <f>IFERROR(VLOOKUP(D40,DB!A:G,7,0),"")</f>
        <v/>
      </c>
      <c r="K40" s="146"/>
      <c r="L40" s="145" t="str">
        <f>IFERROR(VLOOKUP(D40,DB!A:I,9,0),"")</f>
        <v/>
      </c>
    </row>
    <row r="41" spans="1:12" s="64" customFormat="1" ht="15" customHeight="1">
      <c r="A41" s="151"/>
      <c r="B41" s="150" t="str">
        <f>IFERROR(VLOOKUP(D41,DB!A:K,11,0),"")</f>
        <v/>
      </c>
      <c r="C41" s="150"/>
      <c r="D41" s="59"/>
      <c r="E41" s="149"/>
      <c r="F41" s="148"/>
      <c r="G41" s="147">
        <f ca="1">IFERROR(NOW()-F41,"-")</f>
        <v>45986.910796875003</v>
      </c>
      <c r="H41" s="148"/>
      <c r="I41" s="150" t="str">
        <f>IFERROR(VLOOKUP(D41,DB!A:F,6,0),"")</f>
        <v/>
      </c>
      <c r="J41" s="150" t="str">
        <f>IFERROR(VLOOKUP(D41,DB!A:G,7,0),"")</f>
        <v/>
      </c>
      <c r="K41" s="146"/>
      <c r="L41" s="145" t="str">
        <f>IFERROR(VLOOKUP(D41,DB!A:I,9,0),"")</f>
        <v/>
      </c>
    </row>
    <row r="42" spans="1:12" s="64" customFormat="1" ht="15" customHeight="1">
      <c r="A42" s="151"/>
      <c r="B42" s="150" t="str">
        <f>IFERROR(VLOOKUP(D42,DB!A:K,11,0),"")</f>
        <v/>
      </c>
      <c r="C42" s="150"/>
      <c r="D42" s="59"/>
      <c r="E42" s="149"/>
      <c r="F42" s="148"/>
      <c r="G42" s="147">
        <f ca="1">IFERROR(NOW()-F42,"-")</f>
        <v>45986.910796875003</v>
      </c>
      <c r="H42" s="148"/>
      <c r="I42" s="150" t="str">
        <f>IFERROR(VLOOKUP(D42,DB!A:F,6,0),"")</f>
        <v/>
      </c>
      <c r="J42" s="150" t="str">
        <f>IFERROR(VLOOKUP(D42,DB!A:G,7,0),"")</f>
        <v/>
      </c>
      <c r="K42" s="146"/>
      <c r="L42" s="145" t="str">
        <f>IFERROR(VLOOKUP(D42,DB!A:I,9,0),"")</f>
        <v/>
      </c>
    </row>
    <row r="43" spans="1:12" s="64" customFormat="1" ht="15" customHeight="1">
      <c r="A43" s="151"/>
      <c r="B43" s="150" t="str">
        <f>IFERROR(VLOOKUP(D43,DB!A:K,11,0),"")</f>
        <v/>
      </c>
      <c r="C43" s="150"/>
      <c r="D43" s="59"/>
      <c r="E43" s="149"/>
      <c r="F43" s="148"/>
      <c r="G43" s="147">
        <f ca="1">IFERROR(NOW()-F43,"-")</f>
        <v>45986.910796875003</v>
      </c>
      <c r="H43" s="148"/>
      <c r="I43" s="150" t="str">
        <f>IFERROR(VLOOKUP(D43,DB!A:F,6,0),"")</f>
        <v/>
      </c>
      <c r="J43" s="150" t="str">
        <f>IFERROR(VLOOKUP(D43,DB!A:G,7,0),"")</f>
        <v/>
      </c>
      <c r="K43" s="146"/>
      <c r="L43" s="145" t="str">
        <f>IFERROR(VLOOKUP(D43,DB!A:I,9,0),"")</f>
        <v/>
      </c>
    </row>
    <row r="44" spans="1:12" s="64" customFormat="1" ht="15" customHeight="1">
      <c r="A44" s="151"/>
      <c r="B44" s="150" t="str">
        <f>IFERROR(VLOOKUP(D44,DB!A:K,11,0),"")</f>
        <v/>
      </c>
      <c r="C44" s="150"/>
      <c r="D44" s="59"/>
      <c r="E44" s="149"/>
      <c r="F44" s="148"/>
      <c r="G44" s="147">
        <f ca="1">IFERROR(NOW()-F44,"-")</f>
        <v>45986.910796875003</v>
      </c>
      <c r="H44" s="148"/>
      <c r="I44" s="150" t="str">
        <f>IFERROR(VLOOKUP(D44,DB!A:F,6,0),"")</f>
        <v/>
      </c>
      <c r="J44" s="150" t="str">
        <f>IFERROR(VLOOKUP(D44,DB!A:G,7,0),"")</f>
        <v/>
      </c>
      <c r="K44" s="146"/>
      <c r="L44" s="145" t="str">
        <f>IFERROR(VLOOKUP(D44,DB!A:I,9,0),"")</f>
        <v/>
      </c>
    </row>
    <row r="45" spans="1:12" s="64" customFormat="1" ht="15" customHeight="1">
      <c r="A45" s="151"/>
      <c r="B45" s="150" t="str">
        <f>IFERROR(VLOOKUP(D45,DB!A:K,11,0),"")</f>
        <v/>
      </c>
      <c r="C45" s="150"/>
      <c r="D45" s="59"/>
      <c r="E45" s="149"/>
      <c r="F45" s="148"/>
      <c r="G45" s="147">
        <f ca="1">IFERROR(NOW()-F45,"-")</f>
        <v>45986.910796875003</v>
      </c>
      <c r="H45" s="148"/>
      <c r="I45" s="150" t="str">
        <f>IFERROR(VLOOKUP(D45,DB!A:F,6,0),"")</f>
        <v/>
      </c>
      <c r="J45" s="150" t="str">
        <f>IFERROR(VLOOKUP(D45,DB!A:G,7,0),"")</f>
        <v/>
      </c>
      <c r="K45" s="146"/>
      <c r="L45" s="145" t="str">
        <f>IFERROR(VLOOKUP(D45,DB!A:I,9,0),"")</f>
        <v/>
      </c>
    </row>
    <row r="46" spans="1:12" s="64" customFormat="1" ht="15" customHeight="1">
      <c r="A46" s="151"/>
      <c r="B46" s="150" t="str">
        <f>IFERROR(VLOOKUP(D46,DB!A:K,11,0),"")</f>
        <v/>
      </c>
      <c r="C46" s="150"/>
      <c r="D46" s="59"/>
      <c r="E46" s="149"/>
      <c r="F46" s="148"/>
      <c r="G46" s="147">
        <f ca="1">IFERROR(NOW()-F46,"-")</f>
        <v>45986.910796875003</v>
      </c>
      <c r="H46" s="148"/>
      <c r="I46" s="150" t="str">
        <f>IFERROR(VLOOKUP(D46,DB!A:F,6,0),"")</f>
        <v/>
      </c>
      <c r="J46" s="150" t="str">
        <f>IFERROR(VLOOKUP(D46,DB!A:G,7,0),"")</f>
        <v/>
      </c>
      <c r="K46" s="146"/>
      <c r="L46" s="145" t="str">
        <f>IFERROR(VLOOKUP(D46,DB!A:I,9,0),"")</f>
        <v/>
      </c>
    </row>
    <row r="47" spans="1:12" s="64" customFormat="1" ht="15" customHeight="1">
      <c r="A47" s="151"/>
      <c r="B47" s="150" t="str">
        <f>IFERROR(VLOOKUP(D47,DB!A:K,11,0),"")</f>
        <v/>
      </c>
      <c r="C47" s="150"/>
      <c r="D47" s="59"/>
      <c r="E47" s="149"/>
      <c r="F47" s="148"/>
      <c r="G47" s="147">
        <f ca="1">IFERROR(NOW()-F47,"-")</f>
        <v>45986.910796875003</v>
      </c>
      <c r="H47" s="148"/>
      <c r="I47" s="150" t="str">
        <f>IFERROR(VLOOKUP(D47,DB!A:F,6,0),"")</f>
        <v/>
      </c>
      <c r="J47" s="150" t="str">
        <f>IFERROR(VLOOKUP(D47,DB!A:G,7,0),"")</f>
        <v/>
      </c>
      <c r="K47" s="146"/>
      <c r="L47" s="145" t="str">
        <f>IFERROR(VLOOKUP(D47,DB!A:I,9,0),"")</f>
        <v/>
      </c>
    </row>
    <row r="48" spans="1:12" s="64" customFormat="1" ht="15" customHeight="1">
      <c r="A48" s="151"/>
      <c r="B48" s="150" t="str">
        <f>IFERROR(VLOOKUP(D48,DB!A:K,11,0),"")</f>
        <v/>
      </c>
      <c r="C48" s="150"/>
      <c r="D48" s="59"/>
      <c r="E48" s="149"/>
      <c r="F48" s="148"/>
      <c r="G48" s="147">
        <f ca="1">IFERROR(NOW()-F48,"-")</f>
        <v>45986.910796875003</v>
      </c>
      <c r="H48" s="148"/>
      <c r="I48" s="150" t="str">
        <f>IFERROR(VLOOKUP(D48,DB!A:F,6,0),"")</f>
        <v/>
      </c>
      <c r="J48" s="150" t="str">
        <f>IFERROR(VLOOKUP(D48,DB!A:G,7,0),"")</f>
        <v/>
      </c>
      <c r="K48" s="146"/>
      <c r="L48" s="145" t="str">
        <f>IFERROR(VLOOKUP(D48,DB!A:I,9,0),"")</f>
        <v/>
      </c>
    </row>
    <row r="49" spans="1:12" s="64" customFormat="1" ht="15" customHeight="1">
      <c r="A49" s="151"/>
      <c r="B49" s="150" t="str">
        <f>IFERROR(VLOOKUP(D49,DB!A:K,11,0),"")</f>
        <v/>
      </c>
      <c r="C49" s="150"/>
      <c r="D49" s="59"/>
      <c r="E49" s="149"/>
      <c r="F49" s="148"/>
      <c r="G49" s="147">
        <f ca="1">IFERROR(NOW()-F49,"-")</f>
        <v>45986.910796875003</v>
      </c>
      <c r="H49" s="148"/>
      <c r="I49" s="150" t="str">
        <f>IFERROR(VLOOKUP(D49,DB!A:F,6,0),"")</f>
        <v/>
      </c>
      <c r="J49" s="150" t="str">
        <f>IFERROR(VLOOKUP(D49,DB!A:G,7,0),"")</f>
        <v/>
      </c>
      <c r="K49" s="146"/>
      <c r="L49" s="145" t="str">
        <f>IFERROR(VLOOKUP(D49,DB!A:I,9,0),"")</f>
        <v/>
      </c>
    </row>
    <row r="50" spans="1:12" s="64" customFormat="1" ht="15" customHeight="1">
      <c r="A50" s="151"/>
      <c r="B50" s="150" t="str">
        <f>IFERROR(VLOOKUP(D50,DB!A:K,11,0),"")</f>
        <v/>
      </c>
      <c r="C50" s="150"/>
      <c r="D50" s="59"/>
      <c r="E50" s="149"/>
      <c r="F50" s="148"/>
      <c r="G50" s="147">
        <f ca="1">IFERROR(NOW()-F50,"-")</f>
        <v>45986.910796875003</v>
      </c>
      <c r="H50" s="148"/>
      <c r="I50" s="150" t="str">
        <f>IFERROR(VLOOKUP(D50,DB!A:F,6,0),"")</f>
        <v/>
      </c>
      <c r="J50" s="150" t="str">
        <f>IFERROR(VLOOKUP(D50,DB!A:G,7,0),"")</f>
        <v/>
      </c>
      <c r="K50" s="146"/>
      <c r="L50" s="145" t="str">
        <f>IFERROR(VLOOKUP(D50,DB!A:I,9,0),"")</f>
        <v/>
      </c>
    </row>
    <row r="51" spans="1:12" s="64" customFormat="1" ht="15" customHeight="1">
      <c r="A51" s="151"/>
      <c r="B51" s="150" t="str">
        <f>IFERROR(VLOOKUP(D51,DB!A:K,11,0),"")</f>
        <v/>
      </c>
      <c r="C51" s="150"/>
      <c r="D51" s="59"/>
      <c r="E51" s="149"/>
      <c r="F51" s="148"/>
      <c r="G51" s="147">
        <f ca="1">IFERROR(NOW()-F51,"-")</f>
        <v>45986.910796875003</v>
      </c>
      <c r="H51" s="148"/>
      <c r="I51" s="150" t="str">
        <f>IFERROR(VLOOKUP(D51,DB!A:F,6,0),"")</f>
        <v/>
      </c>
      <c r="J51" s="150" t="str">
        <f>IFERROR(VLOOKUP(D51,DB!A:G,7,0),"")</f>
        <v/>
      </c>
      <c r="K51" s="146"/>
      <c r="L51" s="145" t="str">
        <f>IFERROR(VLOOKUP(D51,DB!A:I,9,0),"")</f>
        <v/>
      </c>
    </row>
    <row r="52" spans="1:12" s="64" customFormat="1" ht="15" customHeight="1">
      <c r="A52" s="151"/>
      <c r="B52" s="150" t="str">
        <f>IFERROR(VLOOKUP(D52,DB!A:K,11,0),"")</f>
        <v/>
      </c>
      <c r="C52" s="150"/>
      <c r="D52" s="59"/>
      <c r="E52" s="149"/>
      <c r="F52" s="148"/>
      <c r="G52" s="147">
        <f ca="1">IFERROR(NOW()-F52,"-")</f>
        <v>45986.910796875003</v>
      </c>
      <c r="H52" s="148"/>
      <c r="I52" s="150" t="str">
        <f>IFERROR(VLOOKUP(D52,DB!A:F,6,0),"")</f>
        <v/>
      </c>
      <c r="J52" s="150" t="str">
        <f>IFERROR(VLOOKUP(D52,DB!A:G,7,0),"")</f>
        <v/>
      </c>
      <c r="K52" s="146"/>
      <c r="L52" s="145" t="str">
        <f>IFERROR(VLOOKUP(D52,DB!A:I,9,0),"")</f>
        <v/>
      </c>
    </row>
    <row r="53" spans="1:12" s="64" customFormat="1" ht="15" customHeight="1">
      <c r="A53" s="151"/>
      <c r="B53" s="150" t="str">
        <f>IFERROR(VLOOKUP(D53,DB!A:K,11,0),"")</f>
        <v/>
      </c>
      <c r="C53" s="150"/>
      <c r="D53" s="59"/>
      <c r="E53" s="149"/>
      <c r="F53" s="148"/>
      <c r="G53" s="147">
        <f ca="1">IFERROR(NOW()-F53,"-")</f>
        <v>45986.910796875003</v>
      </c>
      <c r="H53" s="148"/>
      <c r="I53" s="150" t="str">
        <f>IFERROR(VLOOKUP(D53,DB!A:F,6,0),"")</f>
        <v/>
      </c>
      <c r="J53" s="150" t="str">
        <f>IFERROR(VLOOKUP(D53,DB!A:G,7,0),"")</f>
        <v/>
      </c>
      <c r="K53" s="146"/>
      <c r="L53" s="145" t="str">
        <f>IFERROR(VLOOKUP(D53,DB!A:I,9,0),"")</f>
        <v/>
      </c>
    </row>
    <row r="54" spans="1:12" s="64" customFormat="1" ht="15" customHeight="1">
      <c r="A54" s="151"/>
      <c r="B54" s="150" t="str">
        <f>IFERROR(VLOOKUP(D54,DB!A:K,11,0),"")</f>
        <v/>
      </c>
      <c r="C54" s="150"/>
      <c r="D54" s="59"/>
      <c r="E54" s="149"/>
      <c r="F54" s="148"/>
      <c r="G54" s="147">
        <f ca="1">IFERROR(NOW()-F54,"-")</f>
        <v>45986.910796875003</v>
      </c>
      <c r="H54" s="148"/>
      <c r="I54" s="150" t="str">
        <f>IFERROR(VLOOKUP(D54,DB!A:F,6,0),"")</f>
        <v/>
      </c>
      <c r="J54" s="150" t="str">
        <f>IFERROR(VLOOKUP(D54,DB!A:G,7,0),"")</f>
        <v/>
      </c>
      <c r="K54" s="146"/>
      <c r="L54" s="145" t="str">
        <f>IFERROR(VLOOKUP(D54,DB!A:I,9,0),"")</f>
        <v/>
      </c>
    </row>
    <row r="55" spans="1:12" s="64" customFormat="1" ht="15" customHeight="1">
      <c r="A55" s="151"/>
      <c r="B55" s="150" t="str">
        <f>IFERROR(VLOOKUP(D55,DB!A:K,11,0),"")</f>
        <v/>
      </c>
      <c r="C55" s="150"/>
      <c r="D55" s="59"/>
      <c r="E55" s="149"/>
      <c r="F55" s="148"/>
      <c r="G55" s="147">
        <f ca="1">IFERROR(NOW()-F55,"-")</f>
        <v>45986.910796875003</v>
      </c>
      <c r="H55" s="148"/>
      <c r="I55" s="150" t="str">
        <f>IFERROR(VLOOKUP(D55,DB!A:F,6,0),"")</f>
        <v/>
      </c>
      <c r="J55" s="150" t="str">
        <f>IFERROR(VLOOKUP(D55,DB!A:G,7,0),"")</f>
        <v/>
      </c>
      <c r="K55" s="146"/>
      <c r="L55" s="145" t="str">
        <f>IFERROR(VLOOKUP(D55,DB!A:I,9,0),"")</f>
        <v/>
      </c>
    </row>
    <row r="56" spans="1:12" s="64" customFormat="1" ht="15" customHeight="1">
      <c r="A56" s="151"/>
      <c r="B56" s="150" t="str">
        <f>IFERROR(VLOOKUP(D56,DB!A:K,11,0),"")</f>
        <v/>
      </c>
      <c r="C56" s="150"/>
      <c r="D56" s="59"/>
      <c r="E56" s="149"/>
      <c r="F56" s="148"/>
      <c r="G56" s="147">
        <f ca="1">IFERROR(NOW()-F56,"-")</f>
        <v>45986.910796875003</v>
      </c>
      <c r="H56" s="148"/>
      <c r="I56" s="150" t="str">
        <f>IFERROR(VLOOKUP(D56,DB!A:F,6,0),"")</f>
        <v/>
      </c>
      <c r="J56" s="150" t="str">
        <f>IFERROR(VLOOKUP(D56,DB!A:G,7,0),"")</f>
        <v/>
      </c>
      <c r="K56" s="146"/>
      <c r="L56" s="145" t="str">
        <f>IFERROR(VLOOKUP(D56,DB!A:I,9,0),"")</f>
        <v/>
      </c>
    </row>
    <row r="57" spans="1:12" s="64" customFormat="1" ht="15" customHeight="1">
      <c r="A57" s="151"/>
      <c r="B57" s="150" t="str">
        <f>IFERROR(VLOOKUP(D57,DB!A:K,11,0),"")</f>
        <v/>
      </c>
      <c r="C57" s="150"/>
      <c r="D57" s="59"/>
      <c r="E57" s="149"/>
      <c r="F57" s="148"/>
      <c r="G57" s="147">
        <f ca="1">IFERROR(NOW()-F57,"-")</f>
        <v>45986.910796875003</v>
      </c>
      <c r="H57" s="148"/>
      <c r="I57" s="150" t="str">
        <f>IFERROR(VLOOKUP(D57,DB!A:F,6,0),"")</f>
        <v/>
      </c>
      <c r="J57" s="150" t="str">
        <f>IFERROR(VLOOKUP(D57,DB!A:G,7,0),"")</f>
        <v/>
      </c>
      <c r="K57" s="146"/>
      <c r="L57" s="145" t="str">
        <f>IFERROR(VLOOKUP(D57,DB!A:I,9,0),"")</f>
        <v/>
      </c>
    </row>
    <row r="58" spans="1:12" s="64" customFormat="1" ht="15" customHeight="1">
      <c r="F58" s="144"/>
      <c r="G58" s="143"/>
      <c r="H58" s="144"/>
      <c r="K58" s="142"/>
    </row>
    <row r="59" spans="1:12" s="64" customFormat="1" ht="15" customHeight="1">
      <c r="F59" s="144"/>
      <c r="G59" s="143"/>
      <c r="H59" s="144"/>
      <c r="K59" s="142"/>
    </row>
    <row r="60" spans="1:12" s="64" customFormat="1" ht="15" customHeight="1">
      <c r="F60" s="144"/>
      <c r="G60" s="143"/>
      <c r="H60" s="144"/>
      <c r="K60" s="142"/>
    </row>
    <row r="61" spans="1:12" s="64" customFormat="1" ht="15" customHeight="1">
      <c r="F61" s="144"/>
      <c r="G61" s="143"/>
      <c r="H61" s="144"/>
      <c r="K61" s="142"/>
    </row>
    <row r="62" spans="1:12" s="64" customFormat="1" ht="15" customHeight="1">
      <c r="F62" s="144"/>
      <c r="G62" s="143"/>
      <c r="H62" s="144"/>
      <c r="K62" s="142"/>
    </row>
  </sheetData>
  <customSheetViews>
    <customSheetView guid="{F6042A99-DD27-4453-835D-0834D95730CC}" filter="1" showAutoFilter="1">
      <pageMargins left="0" right="0" top="0" bottom="0" header="0" footer="0"/>
      <autoFilter ref="B1:M1" xr:uid="{2223293E-173D-4A1C-8A07-03F5BC1D06A3}"/>
    </customSheetView>
  </customSheetViews>
  <dataValidations count="2">
    <dataValidation allowBlank="1" showInputMessage="1" showErrorMessage="1" sqref="E1" xr:uid="{5DBA255D-CDD9-49FB-AD3C-AF70AB4EE696}"/>
    <dataValidation type="list" allowBlank="1" showInputMessage="1" showErrorMessage="1" sqref="E2 E3: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161.91095891204168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2.5233778935216833</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45986.910796875003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45986.910796875003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45986.910796875003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45986.910796875003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45986.910796875003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45986.910796875003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45986.910796875003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45986.910796875003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45986.910796875003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45986.910796875003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45986.910796875003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45986.910796875003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45986.910796875003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45986.910796875003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45986.910796875003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45986.910796875003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45986.910796875003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45986.910796875003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45986.910796875003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45986.910796875003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45986.910796875003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45986.910796875003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45986.910796875003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45986.910796875003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45986.910796875003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45986.910796875003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45986.910796875003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45986.910796875003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45986.910796875003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45986.910796875003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45986.910796875003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45986.910796875003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45986.910796875003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45986.910796875003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45986.910796875003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45986.910796875003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45986.910796875003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45986.910796875003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45986.910796875003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45986.910796875003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45986.910796875003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45986.910796875003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45986.910796875003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45986.910796875003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45986.910796875003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45986.910796875003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45986.910796875003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45986.910796875003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45986.910796875003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45986.910796875003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45986.910796875003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45986.910796875003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45986.910796875003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45986.910796875003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45986.910796875003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45986.910796875003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45986.910796875003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45986.910796875003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45986.910796875003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45986.910796875003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45986.910796875003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45986.910796875003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45986.910796875003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45986.910796875003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45986.910796875003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45986.910796875003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45986.910796875003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45986.910796875003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45986.910796875003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45986.910796875003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45986.910796875003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45986.910796875003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45986.910796875003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45986.910796875003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45986.910796875003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45986.910796875003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45986.910796875003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45986.910796875003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45986.910796875003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45986.910796875003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45986.910796875003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45986.910796875003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45986.910796875003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45986.910796875003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45986.910796875003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45986.910796875003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45986.910796875003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45986.910796875003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45986.910796875003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45986.910796875003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45986.910796875003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45986.910796875003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45986.910796875003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45986.910796875003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45986.910796875003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45986.910796875003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45986.910796875003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45986.910796875003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45986.910796875003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45986.910796875003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45986.910796875003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45986.910796875003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45986.910796875003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45986.910796875003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45986.910796875003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45986.910796875003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45986.910796875003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45986.910796875003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45986.910796875003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45986.910796875003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45986.910796875003</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45986.910796875003</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45986.910796875003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45986.910796875003</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45986.910796875003</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45986.910796875003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45986.910796875003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45986.910796875003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45986.910796875003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45986.910796875003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45986.910796875003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45986.910796875003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45986.910796875003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45986.910796875003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45986.910796875003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45986.910796875003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45986.910796875003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45986.910796875003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45986.910796875003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45986.910796875003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45986.910796875003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45986.910796875003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45986.910796875003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45986.910796875003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45986.910796875003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45986.910796875003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45986.910796875003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45986.910796875003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45986.910796875003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45986.910796875003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45986.910796875003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45986.910796875003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45986.910796875003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45986.910796875003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45986.910796875003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45986.910796875003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45986.910796875003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45986.910796875003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45986.910796875003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45986.910796875003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45986.910796875003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45986.910796875003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45986.910796875003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45986.910796875003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45986.910796875003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45986.910796875003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45986.910796875003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45986.910796875003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45986.910796875003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45986.910796875003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45986.910796875003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45986.910796875003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45986.910796875003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45986.910796875003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45986.910796875003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45986.910796875003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45986.910796875003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45986.910796875003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45986.910796875003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45986.910796875003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45986.910796875003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45986.910796875003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45986.910796875003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45986.910796875003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45986.910796875003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45986.910796875003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45986.910796875003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45986.910796875003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45986.910796875003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45986.910796875003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45986.910796875003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45986.910796875003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45986.910796875003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45986.910796875003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45986.910796875003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45986.910796875003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45986.910796875003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45986.910796875003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45986.910796875003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45986.910796875003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45986.910796875003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45986.910796875003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45986.910796875003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45986.910796875003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45986.910796875003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45986.910796875003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45986.910796875003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45986.910796875003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45986.910796875003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45986.910796875003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45986.910796875003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45986.910796875003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45986.910796875003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45986.910796875003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45986.910796875003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45986.910796875003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45986.910796875003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45986.910796875003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45986.910796875003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45986.910796875003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45986.910796875003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45986.910796875003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45986.910796875003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45986.910796875003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45986.910796875003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45986.910796875003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45986.910796875003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45986.910796875003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45986.910796875003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45986.910796875003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45986.910796875003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45986.910796875003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45986.910796875003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45986.910796875003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45986.910796875003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45986.910796875003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45986.910796875003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45986.910796875003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45986.910796875003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45986.910796875003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45986.910796875003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45986.910796875003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45986.910796875003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45986.910796875003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45986.910796875003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45986.910796875003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45986.910796875003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45986.910796875003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45986.910796875003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45986.910796875003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45986.910796875003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45986.910796875003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45986.910796875003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45986.910796875003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45986.910796875003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45986.910796875003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45986.910796875003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45986.910796875003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45986.910796875003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45986.910796875003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45986.910796875003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45986.910796875003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45986.910796875003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45986.910796875003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45986.910796875003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45986.910796875003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45986.910796875003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45986.910796875003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45986.910796875003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45986.910796875003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45986.910796875003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45986.910796875003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45986.910796875003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45986.910796875003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45986.910796875003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45986.910796875003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45986.910796875003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45986.910796875003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45986.910796875003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45986.910796875003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45986.910796875003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45986.910796875003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45986.910796875003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45986.910796875003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45986.910796875003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45986.910796875003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45986.910796875003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45986.910796875003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45986.910796875003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45986.910796875003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45986.910796875003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45986.910796875003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45986.910796875003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45986.910796875003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45986.910796875003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45986.910796875003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45986.910796875003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45986.910796875003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45986.910796875003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45986.910796875003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45986.910796875003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45986.910796875003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45986.910796875003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45986.910796875003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45986.910796875003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45986.910796875003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45986.910796875003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45986.910796875003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45986.910796875003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45986.910796875003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45986.910796875003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45986.910796875003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45986.910796875003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45986.910796875003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45986.910796875003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45986.910796875003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45986.910796875003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45986.910796875003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45986.910796875003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45986.910796875003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45986.910796875003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45986.910796875003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45986.910796875003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45986.910796875003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45986.910796875003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45986.910796875003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45986.910796875003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45986.910796875003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45986.910796875003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45986.910796875003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45986.910796875003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45986.910796875003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45986.910796875003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45986.910796875003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45986.910796875003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45986.910796875003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45986.910796875003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45986.910796875003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45986.910796875003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45986.910796875003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45986.910796875003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45986.910796875003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45986.910796875003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45986.910796875003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45986.910796875003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45986.910796875003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45986.910796875003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45986.910796875003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45986.910796875003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45986.910796875003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45986.910796875003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45986.910796875003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45986.910796875003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45986.910796875003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45986.910796875003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45986.910796875003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45986.910796875003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45986.910796875003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45986.910796875003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45986.910796875003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45986.910796875003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45986.910796875003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45986.910796875003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45986.910796875003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45986.910796875003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45986.910796875003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45986.910796875003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45986.910796875003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45986.910796875003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45986.910796875003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45986.910796875003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45986.910796875003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45986.910796875003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45986.910796875003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45986.910796875003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45986.910796875003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45986.910796875003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45986.910796875003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45986.910796875003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45986.910796875003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45986.910796875003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45986.910796875003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45986.910796875003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45986.910796875003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45986.910796875003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45986.910796875003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45986.910796875003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45986.910796875003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45986.910796875003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45986.910796875003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45986.910796875003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45986.910796875003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45986.910796875003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45986.910796875003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45986.910796875003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45986.910796875003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45986.910796875003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45986.910796875003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45986.910796875003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45986.910796875003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45986.910796875003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45986.910796875003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45986.910796875003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45986.910796875003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45986.910796875003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45986.910796875003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45986.910796875003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45986.910796875003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45986.910796875003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45986.910796875003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45986.910796875003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45986.910796875003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45986.910796875003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45986.910796875003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45986.910796875003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45986.910796875003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45986.910796875003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45986.910796875003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45986.910796875003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45986.910796875003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45986.910796875003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45986.910796875003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45986.910796875003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45986.910796875003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45986.910796875003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45986.910796875003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45986.910796875003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45986.910796875003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45986.910796875003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45986.910796875003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45986.910796875003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45986.910796875003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45986.910796875003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45986.910796875003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45986.910796875003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45986.910796875003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45986.910796875003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45986.910796875003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45986.910796875003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45986.910796875003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45986.910796875003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45986.910796875003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45986.910796875003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45986.910796875003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45986.910796875003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45986.910796875003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45986.910796875003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45986.910796875003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45986.910796875003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45986.910796875003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45986.910796875003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45986.910796875003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45986.910796875003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45986.910796875003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45986.910796875003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45986.910796875003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45986.910796875003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45986.910796875003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45986.910796875003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45986.910796875003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45986.910796875003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45986.910796875003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45986.910796875003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45986.910796875003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45986.910796875003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45986.910796875003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45986.910796875003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45986.910796875003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45986.910796875003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45986.910796875003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45986.910796875003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45986.910796875003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45986.910796875003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45986.910796875003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45986.910796875003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45986.910796875003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45986.910796875003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45986.910796875003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45986.910796875003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45986.910796875003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45986.910796875003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45986.910796875003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45986.910796875003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45986.910796875003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45986.910796875003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45986.910796875003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45986.910796875003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45986.910796875003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45986.910796875003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45986.910796875003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45986.910796875003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45986.910796875003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45986.910796875003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45986.910796875003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45986.910796875003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45986.910796875003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45986.910796875003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45986.910796875003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45986.910796875003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45986.910796875003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45986.910796875003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45986.910796875003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45986.910796875003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45986.910796875003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45986.910796875003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45986.910796875003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45986.910796875003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45986.910796875003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45986.910796875003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45986.910796875003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45986.910796875003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45986.910796875003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45986.910796875003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45986.910796875003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45986.910796875003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45986.910796875003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45986.910796875003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45986.910796875003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45986.910796875003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45986.910796875003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45986.910796875003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45986.910796875003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45986.910796875003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45986.910796875003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45986.910796875003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45986.910796875003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45986.910796875003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45986.910796875003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45986.910796875003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45986.910796875003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45986.910796875003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45986.910796875003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45986.910796875003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45986.910796875003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45986.910796875003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45986.910796875003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45986.910796875003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45986.910796875003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45986.910796875003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45986.910796875003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45986.910796875003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45986.910796875003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45986.910796875003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45986.910796875003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45986.910796875003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45986.910796875003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45986.910796875003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45986.910796875003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45986.910796875003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45986.910796875003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45986.910796875003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45986.910796875003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45986.910796875003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45986.910796875003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45986.910796875003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45986.910796875003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45986.910796875003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45986.910796875003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45986.910796875003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45986.910796875003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45986.910796875003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45986.910796875003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45986.910796875003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45986.910796875003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45986.910796875003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45986.910796875003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45986.910796875003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45986.910796875003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45986.910796875003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45986.910796875003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45986.910796875003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45986.910796875003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45986.910796875003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45986.910796875003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45986.910796875003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45986.910796875003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45986.910796875003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45986.910796875003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45986.910796875003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45986.910796875003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45986.910796875003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45986.910796875003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45986.910796875003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45986.910796875003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45986.910796875003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45986.910796875003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45986.910796875003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45986.910796875003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45986.910796875003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45986.910796875003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45986.910796875003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45986.910796875003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45986.910796875003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45986.910796875003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45986.910796875003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45986.910796875003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45986.910796875003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45986.910796875003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45986.910796875003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45986.910796875003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45986.910796875003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45986.910796875003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45986.910796875003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45986.910796875003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45986.910796875003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45986.910796875003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45986.910796875003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45986.910796875003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45986.910796875003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45986.910796875003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45986.910796875003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45986.910796875003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45986.910796875003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45986.910796875003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45986.910796875003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45986.910796875003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45986.910796875003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45986.910796875003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45986.910796875003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45986.910796875003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45986.910796875003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45986.910796875003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45986.910796875003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45986.910796875003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45986.910796875003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45986.910796875003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45986.910796875003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45986.910796875003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45986.910796875003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45986.910796875003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45986.910796875003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45986.910796875003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45986.910796875003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45986.910796875003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45986.910796875003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45986.910796875003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45986.910796875003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45986.910796875003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45986.910796875003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45986.910796875003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45986.910796875003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45986.910796875003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45986.910796875003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45986.910796875003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45986.910796875003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45986.910796875003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45986.910796875003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45986.910796875003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45986.910796875003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45986.910796875003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45986.910796875003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45986.910796875003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45986.910796875003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45986.910796875003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45986.910796875003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45986.910796875003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45986.910796875003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45986.910796875003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45986.910796875003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45986.910796875003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45986.910796875003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45986.910796875003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45986.910796875003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45986.910796875003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45986.910796875003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45986.910796875003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45986.910796875003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45986.910796875003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45986.910796875003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45986.910796875003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45986.910796875003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45986.910796875003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45986.910796875003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45986.910796875003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45986.910796875003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45986.910796875003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45986.910796875003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45986.910796875003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45986.910796875003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45986.910796875003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45986.910796875003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45986.910796875003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45986.910796875003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45986.910796875003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45986.910796875003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45986.910796875003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45986.910796875003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45986.910796875003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45986.910796875003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45986.910796875003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45986.910796875003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45986.910796875003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45986.910796875003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45986.910796875003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45986.910796875003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45986.910796875003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45986.910796875003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45986.910796875003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45986.910796875003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45986.910796875003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45986.910796875003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45986.910796875003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45986.910796875003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45986.910796875003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45986.910796875003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45986.910796875003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45986.910796875003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45986.910796875003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45986.910796875003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45986.910796875003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45986.910796875003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45986.910796875003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45986.910796875003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45986.910796875003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45986.910796875003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45986.910796875003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45986.910796875003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45986.910796875003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45986.910796875003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45986.910796875003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45986.910796875003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45986.910796875003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45986.910796875003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45986.910796875003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45986.910796875003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45986.910796875003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45986.910796875003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45986.910796875003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45986.910796875003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45986.910796875003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45986.910796875003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45986.910796875003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45986.910796875003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45986.910796875003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45986.910796875003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45986.910796875003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45986.910796875003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45986.910796875003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45986.910796875003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45986.910796875003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45986.910796875003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45986.910796875003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45986.910796875003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45986.910796875003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45986.910796875003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45986.910796875003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45986.910796875003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45986.910796875003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45986.910796875003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45986.910796875003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45986.910796875003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45986.910796875003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45986.910796875003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45986.910796875003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45986.910796875003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45986.910796875003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45986.910796875003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45986.910796875003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45986.910796875003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45986.910796875003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45986.910796875003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45986.910796875003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45986.910796875003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45986.910796875003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45986.910796875003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45986.910796875003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45986.910796875003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45986.910796875003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45986.910796875003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45986.910796875003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45986.910796875003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45986.910796875003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45986.910796875003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45986.910796875003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45986.910796875003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45986.910796875003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45986.910796875003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45986.910796875003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45986.910796875003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45986.910796875003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45986.910796875003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45986.910796875003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45986.910796875003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45986.910796875003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45986.910796875003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45986.910796875003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45986.910796875003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45986.910796875003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45986.910796875003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45986.910796875003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45986.910796875003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45986.910796875003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45986.910796875003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45986.910796875003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45986.910796875003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45986.910796875003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45986.910796875003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45986.910796875003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45986.910796875003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45986.910796875003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45986.910796875003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45986.910796875003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45986.910796875003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45986.910796875003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45986.910796875003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45986.910796875003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45986.910796875003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45986.910796875003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45986.910796875003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45986.910796875003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45986.910796875003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45986.910796875003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45986.910796875003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45986.910796875003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45986.910796875003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45986.910796875003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45986.910796875003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45986.910796875003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45986.910796875003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45986.910796875003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45986.910796875003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45986.910796875003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45986.910796875003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45986.910796875003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45986.910796875003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45986.910796875003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45986.910796875003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45986.910796875003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45986.910796875003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45986.910796875003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45986.910796875003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45986.910796875003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45986.910796875003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45986.910796875003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45986.910796875003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45986.910796875003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45986.910796875003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45986.910796875003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45986.910796875003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45986.910796875003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45986.910796875003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45986.910796875003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45986.910796875003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45986.910796875003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45986.910796875003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45986.910796875003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45986.910796875003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45986.910796875003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45986.910796875003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45986.910796875003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45986.910796875003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45986.910796875003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45986.910796875003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45986.910796875003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45986.910796875003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45986.910796875003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45986.910796875003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45986.910796875003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45986.910796875003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45986.910796875003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45986.910796875003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45986.910796875003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45986.910796875003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45986.910796875003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45986.910796875003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45986.910796875003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45986.910796875003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45986.910796875003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45986.910796875003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45986.910796875003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45986.910796875003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45986.910796875003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45986.910796875003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45986.910796875003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45986.910796875003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45986.910796875003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45986.910796875003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45986.910796875003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45986.910796875003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45986.910796875003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45986.910796875003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45986.910796875003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45986.910796875003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45986.910796875003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45986.910796875003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45986.910796875003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45986.910796875003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45986.910796875003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45986.910796875003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45986.910796875003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45986.910796875003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45986.910796875003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45986.910796875003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45986.910796875003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45986.910796875003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45986.910796875003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45986.910796875003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45986.910796875003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45986.910796875003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45986.910796875003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45986.910796875003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45986.910796875003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45986.910796875003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45986.910796875003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45986.910796875003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45986.910796875003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45986.910796875003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45986.910796875003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45986.910796875003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45986.910796875003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45986.910796875003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45986.910796875003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45986.910796875003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45986.910796875003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45986.910796875003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45986.910796875003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45986.910796875003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45986.910796875003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45986.910796875003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45986.910796875003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45986.910796875003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45986.910796875003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45986.910796875003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45986.910796875003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45986.910796875003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45986.910796875003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45986.910796875003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45986.910796875003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45986.910796875003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45986.910796875003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45986.910796875003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45986.910796875003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45986.910796875003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45986.910796875003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45986.910796875003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45986.910796875003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45986.910796875003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45986.910796875003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45986.910796875003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45986.910796875003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45986.910796875003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45986.910796875003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45986.910796875003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45986.910796875003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45986.910796875003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45986.910796875003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45986.910796875003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45986.910796875003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45986.910796875003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45986.910796875003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45986.910796875003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45986.910796875003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45986.910796875003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45986.910796875003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45986.910796875003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45986.910796875003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45986.910796875003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45986.910796875003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45986.910796875003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45986.910796875003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45986.910796875003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45986.910796875003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45986.910796875003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45986.910796875003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45986.910796875003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45986.910796875003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45986.910796875003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45986.910796875003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45986.910796875003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45986.910796875003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45986.910796875003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45986.910796875003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45986.910796875003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45986.910796875003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45986.910796875003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45986.910796875003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45986.910796875003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45986.910796875003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45986.910796875003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45986.910796875003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45986.910796875003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45986.910796875003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45986.910796875003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45986.910796875003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45986.910796875003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45986.910796875003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45986.910796875003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45986.910796875003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45986.910796875003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45986.910796875003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45986.910796875003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45986.910796875003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45986.910796875003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45986.910796875003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45986.910796875003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45986.910796875003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45986.910796875003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45986.910796875003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45986.910796875003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45986.910796875003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45986.910796875003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45986.910796875003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45986.910796875003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45986.910796875003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45986.910796875003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45986.910796875003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45986.910796875003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45986.910796875003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45986.910796875003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45986.910796875003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45986.910796875003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45986.910796875003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45986.910796875003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45986.910796875003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45986.910796875003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45986.910796875003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45986.910796875003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45986.910796875003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45986.910796875003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45986.910796875003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45986.910796875003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45986.910796875003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45986.910796875003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45986.910796875003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45986.910796875003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45986.910796875003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45986.910796875003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45986.910796875003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45986.910796875003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45986.910796875003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45986.910796875003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45986.910796875003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45986.910796875003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45986.910796875003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45986.910796875003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45986.910796875003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45986.910796875003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45986.910796875003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45986.910796875003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45986.910796875003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45986.910796875003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45986.910796875003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45986.910796875003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45986.910796875003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45986.910796875003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45986.910796875003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45986.910796875003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45986.910796875003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45986.910796875003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45986.910796875003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45986.910796875003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45986.910796875003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45986.910796875003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45986.910796875003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45986.910796875003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45986.910796875003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45986.910796875003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45986.910796875003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45986.910796875003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45986.910796875003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45986.910796875003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45986.910796875003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45986.910796875003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45986.910796875003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45986.910796875003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45986.910796875003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45986.910796875003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45986.910796875003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45986.910796875003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45986.910796875003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45986.910796875003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45986.910796875003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45986.910796875003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45986.910796875003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45986.910796875003</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13" sqref="K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283.43007928240695</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44" ca="1" si="0">IFERROR(NOW()-F3,"")</f>
        <v>45986.910796875003</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45986.910796875003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45986.910796875003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45986.910796875003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45986.910796875003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45986.910796875003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45986.910796875003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45986.910796875003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45986.910796875003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45986.910796875003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45986.910796875003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45986.910796875003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45986.910796875003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45986.910796875003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45986.910796875003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45986.910796875003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45986.910796875003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45986.910796875003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45986.910796875003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45986.910796875003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45986.910796875003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45986.910796875003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45986.910796875003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45986.910796875003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45986.910796875003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45986.910796875003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45986.910796875003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45986.910796875003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45986.910796875003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45986.910796875003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45986.910796875003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45986.910796875003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45986.910796875003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45986.910796875003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45986.910796875003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45986.910796875003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45986.910796875003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45986.910796875003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45986.910796875003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45986.910796875003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45986.910796875003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45986.910796875003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45986.910796875003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45986.910796875003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45986.910796875003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45986.910796875003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45986.910796875003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45986.910796875003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45986.910796875003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45986.910796875003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45986.910796875003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45986.910796875003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45986.910796875003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45986.910796875003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45986.910796875003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45986.910796875003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45986.910796875003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45986.910796875003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45986.910796875003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45986.910796875003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45986.910796875003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45986.910796875003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45986.910796875003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45986.910796875003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45986.910796875003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45986.910796875003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45986.910796875003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45986.910796875003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45986.910796875003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45986.910796875003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45986.910796875003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45986.910796875003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45986.910796875003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45986.910796875003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45986.910796875003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45986.910796875003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45986.910796875003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45986.910796875003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45986.910796875003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45986.910796875003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45986.910796875003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45986.910796875003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45986.910796875003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45986.910796875003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45986.910796875003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45986.910796875003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45986.910796875003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45986.910796875003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45986.910796875003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45986.910796875003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45986.910796875003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45986.910796875003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45986.910796875003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45986.910796875003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45986.910796875003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45986.910796875003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45986.910796875003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45986.910796875003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45986.910796875003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45986.910796875003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45986.910796875003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45986.910796875003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45986.910796875003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45986.910796875003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45986.910796875003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45986.910796875003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45986.910796875003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45986.910796875003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45986.910796875003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45986.910796875003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45986.910796875003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45986.910796875003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45986.910796875003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45986.910796875003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45986.910796875003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45986.910796875003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45986.910796875003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45986.910796875003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45986.910796875003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45986.910796875003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45986.910796875003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45986.910796875003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45986.910796875003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45986.910796875003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45986.910796875003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45986.910796875003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45986.910796875003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45986.910796875003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45986.910796875003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45986.910796875003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45986.910796875003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45986.910796875003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45986.910796875003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45986.910796875003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45986.910796875003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45986.910796875003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45986.910796875003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45986.910796875003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45986.910796875003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45986.910796875003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45986.910796875003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45986.910796875003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45986.910796875003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45986.910796875003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45986.910796875003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45986.910796875003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45986.910796875003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45986.910796875003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45986.910796875003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45986.910796875003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45986.910796875003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45986.910796875003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45986.910796875003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45986.910796875003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45986.910796875003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45986.910796875003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45986.910796875003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45986.910796875003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45986.910796875003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45986.910796875003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45986.910796875003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45986.910796875003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45986.910796875003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45986.910796875003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45986.910796875003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45986.910796875003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45986.910796875003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45986.910796875003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45986.910796875003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45986.910796875003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45986.910796875003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45986.910796875003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45986.910796875003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45986.910796875003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45986.910796875003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45986.910796875003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45986.910796875003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45986.910796875003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45986.910796875003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45986.910796875003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45986.910796875003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45986.910796875003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45986.910796875003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45986.910796875003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45986.910796875003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45986.910796875003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45986.910796875003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45986.910796875003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45986.910796875003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45986.910796875003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45986.910796875003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45986.910796875003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45986.910796875003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45986.910796875003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45986.910796875003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45986.910796875003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45986.910796875003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45986.910796875003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45986.910796875003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45986.910796875003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45986.910796875003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45986.910796875003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45986.910796875003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45986.910796875003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45986.910796875003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45986.910796875003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45986.910796875003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45986.910796875003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45986.910796875003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45986.910796875003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45986.910796875003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45986.910796875003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45986.910796875003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45986.910796875003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45986.910796875003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45986.910796875003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45986.910796875003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45986.910796875003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45986.910796875003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45986.910796875003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45986.910796875003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45986.910796875003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45986.910796875003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45986.910796875003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45986.910796875003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45986.910796875003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45986.910796875003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45986.910796875003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45986.910796875003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45986.910796875003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45986.910796875003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45986.910796875003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45986.910796875003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45986.910796875003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45986.910796875003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45986.910796875003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45986.910796875003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45986.910796875003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45986.910796875003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45986.910796875003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45986.910796875003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45986.910796875003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45986.910796875003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45986.910796875003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45986.910796875003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45986.910796875003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45986.910796875003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45986.910796875003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45986.910796875003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45986.910796875003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45986.910796875003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45986.910796875003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45986.910796875003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45986.910796875003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45986.910796875003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45986.910796875003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45986.910796875003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45986.910796875003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45986.910796875003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45986.910796875003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45986.910796875003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45986.910796875003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45986.910796875003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45986.910796875003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45986.910796875003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45986.910796875003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45986.910796875003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45986.910796875003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45986.910796875003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45986.910796875003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45986.910796875003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45986.910796875003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45986.910796875003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45986.910796875003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45986.910796875003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45986.910796875003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45986.910796875003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45986.910796875003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45986.910796875003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45986.910796875003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45986.910796875003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45986.910796875003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45986.910796875003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45986.910796875003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45986.910796875003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45986.910796875003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45986.910796875003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45986.910796875003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45986.910796875003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45986.910796875003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45986.910796875003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45986.910796875003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45986.910796875003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45986.910796875003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45986.910796875003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45986.910796875003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45986.910796875003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45986.910796875003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45986.910796875003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45986.910796875003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45986.910796875003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45986.910796875003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45986.910796875003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45986.910796875003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45986.910796875003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45986.910796875003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45986.910796875003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45986.910796875003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45986.910796875003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45986.910796875003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45986.910796875003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45986.910796875003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45986.910796875003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45986.910796875003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45986.910796875003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45986.910796875003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45986.910796875003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45986.910796875003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45986.910796875003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45986.910796875003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45986.910796875003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45986.910796875003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45986.910796875003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45986.910796875003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45986.910796875003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45986.910796875003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45986.910796875003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45986.910796875003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45986.910796875003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45986.910796875003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45986.910796875003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45986.910796875003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45986.910796875003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45986.910796875003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45986.910796875003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45986.910796875003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45986.910796875003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45986.910796875003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45986.910796875003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45986.910796875003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45986.910796875003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45986.910796875003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45986.910796875003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45986.910796875003</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0"/>
  <sheetViews>
    <sheetView workbookViewId="0">
      <selection activeCell="D6" sqre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39109</v>
      </c>
      <c r="B2" s="37" t="str">
        <f>IFERROR(VLOOKUP(D2,DB!A:K,11,0),"")</f>
        <v>R5</v>
      </c>
      <c r="C2" s="37">
        <v>3</v>
      </c>
      <c r="D2" s="106" t="s">
        <v>36011</v>
      </c>
      <c r="E2" s="37" t="s">
        <v>39021</v>
      </c>
      <c r="F2" s="38">
        <v>45891.832060185188</v>
      </c>
      <c r="G2" s="108">
        <f ca="1">IFERROR(NOW()-F2,"")</f>
        <v>95.078736689814832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60.721919560186507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38.249685763890739</v>
      </c>
      <c r="H4" s="110">
        <v>45948.661111111112</v>
      </c>
      <c r="I4" s="109" t="str">
        <f>IFERROR(VLOOKUP(D4,DB!A:F,6,0),"")</f>
        <v>SCECO</v>
      </c>
      <c r="J4" s="109" t="str">
        <f>IFERROR(VLOOKUP(D4,DB!A:G,7,0),"")</f>
        <v>Dead</v>
      </c>
      <c r="K4" s="109" t="s">
        <v>39114</v>
      </c>
      <c r="L4" s="109" t="str">
        <f>IFERROR(VLOOKUP(D4,DB!A:I,9,0),"")</f>
        <v>Latis</v>
      </c>
    </row>
    <row r="5" spans="1:13" ht="30.75">
      <c r="A5" s="109" t="s">
        <v>39115</v>
      </c>
      <c r="B5" s="109" t="str">
        <f>IFERROR(VLOOKUP(D5,DB!A:K,11,0),"")</f>
        <v>R5</v>
      </c>
      <c r="C5" s="109">
        <v>1</v>
      </c>
      <c r="D5" s="109" t="s">
        <v>36518</v>
      </c>
      <c r="E5" s="109" t="s">
        <v>39021</v>
      </c>
      <c r="F5" s="122">
        <v>45981.373298611114</v>
      </c>
      <c r="G5" s="111">
        <f ca="1">IFERROR(NOW()-F5,"")</f>
        <v>5.5374982638895744</v>
      </c>
      <c r="H5" s="122">
        <v>45981.360798611109</v>
      </c>
      <c r="I5" s="109" t="str">
        <f>IFERROR(VLOOKUP(D5,DB!A:F,6,0),"")</f>
        <v>SCECO</v>
      </c>
      <c r="J5" s="109" t="str">
        <f>IFERROR(VLOOKUP(D5,DB!A:G,7,0),"")</f>
        <v>Dead</v>
      </c>
      <c r="K5" s="109" t="s">
        <v>39116</v>
      </c>
      <c r="L5" s="109" t="str">
        <f>IFERROR(VLOOKUP(D5,DB!A:I,9,0),"")</f>
        <v>Latis</v>
      </c>
    </row>
    <row r="6" spans="1:13">
      <c r="A6" s="109" t="s">
        <v>39117</v>
      </c>
      <c r="B6" s="109" t="str">
        <f>IFERROR(VLOOKUP(D6,DB!A:K,11,0),"")</f>
        <v>R5</v>
      </c>
      <c r="C6" s="109">
        <v>2</v>
      </c>
      <c r="D6" s="109" t="s">
        <v>37374</v>
      </c>
      <c r="E6" s="109" t="s">
        <v>39021</v>
      </c>
      <c r="F6" s="122">
        <v>45986.862199074072</v>
      </c>
      <c r="G6" s="111">
        <f ca="1">IFERROR(NOW()-F6,"")</f>
        <v>4.8597800931020174E-2</v>
      </c>
      <c r="H6" s="122">
        <v>45986.854375000003</v>
      </c>
      <c r="I6" s="109" t="str">
        <f>IFERROR(VLOOKUP(D6,DB!A:F,6,0),"")</f>
        <v>Generator-SG</v>
      </c>
      <c r="J6" s="109" t="str">
        <f>IFERROR(VLOOKUP(D6,DB!A:G,7,0),"")</f>
        <v>Vandalized</v>
      </c>
      <c r="K6" s="109" t="s">
        <v>39118</v>
      </c>
      <c r="L6" s="109" t="str">
        <f>IFERROR(VLOOKUP(D6,DB!A:I,9,0),"")</f>
        <v>Latis</v>
      </c>
    </row>
    <row r="7" spans="1:13">
      <c r="A7" s="109" t="s">
        <v>39119</v>
      </c>
      <c r="B7" s="109" t="str">
        <f>IFERROR(VLOOKUP(D7,DB!A:K,11,0),"")</f>
        <v>R5</v>
      </c>
      <c r="C7" s="109">
        <v>1</v>
      </c>
      <c r="D7" s="109" t="s">
        <v>33139</v>
      </c>
      <c r="E7" s="109" t="s">
        <v>39021</v>
      </c>
      <c r="F7" s="122">
        <v>45986.892928240741</v>
      </c>
      <c r="G7" s="111">
        <f ca="1">IFERROR(NOW()-F7,"")</f>
        <v>1.7868634262413252E-2</v>
      </c>
      <c r="H7" s="122">
        <v>45986.871793981481</v>
      </c>
      <c r="I7" s="109" t="str">
        <f>IFERROR(VLOOKUP(D7,DB!A:F,6,0),"")</f>
        <v>Generator-SG</v>
      </c>
      <c r="J7" s="109" t="str">
        <f>IFERROR(VLOOKUP(D7,DB!A:G,7,0),"")</f>
        <v>Vandalized</v>
      </c>
      <c r="K7" s="109" t="s">
        <v>39120</v>
      </c>
      <c r="L7" s="109" t="str">
        <f>IFERROR(VLOOKUP(D7,DB!A:I,9,0),"")</f>
        <v>Latis</v>
      </c>
    </row>
    <row r="8" spans="1:13">
      <c r="A8" s="109"/>
      <c r="B8" s="109" t="str">
        <f>IFERROR(VLOOKUP(D8,DB!A:K,11,0),"")</f>
        <v/>
      </c>
      <c r="C8" s="109"/>
      <c r="D8" s="109"/>
      <c r="E8" s="109"/>
      <c r="F8" s="109"/>
      <c r="G8" s="111">
        <f ca="1">IFERROR(NOW()-F8,"")</f>
        <v>45986.910796875003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45986.910796875003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45986.910796875003</v>
      </c>
      <c r="H10" s="109"/>
      <c r="I10" s="109" t="str">
        <f>IFERROR(VLOOKUP(D10,DB!A:F,6,0),"")</f>
        <v/>
      </c>
      <c r="J10" s="109" t="str">
        <f>IFERROR(VLOOKUP(D10,DB!A:G,7,0),"")</f>
        <v/>
      </c>
      <c r="K10" s="109"/>
      <c r="L10" s="109" t="str">
        <f>IFERROR(VLOOKUP(D10,DB!A:I,9,0),"")</f>
        <v/>
      </c>
    </row>
    <row r="11" spans="1:13">
      <c r="A11" s="125"/>
      <c r="B11" s="125" t="str">
        <f>IFERROR(VLOOKUP(D11,DB!A:K,11,0),"")</f>
        <v/>
      </c>
      <c r="C11" s="125"/>
      <c r="D11" s="125"/>
      <c r="E11" s="125"/>
      <c r="F11" s="126"/>
      <c r="G11" s="111">
        <f ca="1">IFERROR(NOW()-F11,"")</f>
        <v>45986.910796875003</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45986.910796875003</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45986.910796875003</v>
      </c>
      <c r="H13" s="126"/>
      <c r="I13" s="125" t="str">
        <f>IFERROR(VLOOKUP(D13,DB!A:F,6,0),"")</f>
        <v/>
      </c>
      <c r="J13" s="125" t="str">
        <f>IFERROR(VLOOKUP(D13,DB!A:G,7,0),"")</f>
        <v/>
      </c>
      <c r="K13" s="125"/>
      <c r="L13" s="125" t="str">
        <f>IFERROR(VLOOKUP(D13,DB!A:I,9,0),"")</f>
        <v/>
      </c>
    </row>
    <row r="14" spans="1:13">
      <c r="A14" s="125"/>
      <c r="B14" s="125" t="str">
        <f>IFERROR(VLOOKUP(D14,DB!A:K,11,0),"")</f>
        <v/>
      </c>
      <c r="C14" s="125"/>
      <c r="D14" s="135"/>
      <c r="E14" s="125"/>
      <c r="F14" s="126"/>
      <c r="G14" s="111">
        <f ca="1">IFERROR(NOW()-F14,"")</f>
        <v>45986.910796875003</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45986.910796875003</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45986.910796875003</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45986.910796875003</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45986.910796875003</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45986.910796875003</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45986.910796875003</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45986.910796875003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45986.910796875003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45986.910796875003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45986.910796875003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45986.910796875003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45986.910796875003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45986.910796875003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45986.910796875003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45986.910796875003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45986.910796875003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45986.910796875003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45986.910796875003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45986.910796875003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45986.910796875003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45986.910796875003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45986.910796875003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45986.910796875003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45986.910796875003</v>
      </c>
      <c r="H38" s="126"/>
      <c r="I38" s="125" t="str">
        <f>IFERROR(VLOOKUP(D38,DB!A:F,6,0),"")</f>
        <v/>
      </c>
      <c r="J38" s="125" t="str">
        <f>IFERROR(VLOOKUP(D38,DB!A:G,7,0),"")</f>
        <v/>
      </c>
      <c r="K38" s="125"/>
      <c r="L38" s="125" t="str">
        <f>IFERROR(VLOOKUP(D38,DB!A:I,9,0),"")</f>
        <v/>
      </c>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tabSelected="1" workbookViewId="0">
      <selection activeCell="K3" sqref="K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39121</v>
      </c>
      <c r="B2" s="137" t="str">
        <f>IFERROR(VLOOKUP(D2,DB!A:K,11,0),"")</f>
        <v>R6</v>
      </c>
      <c r="C2" s="138">
        <v>1</v>
      </c>
      <c r="D2" s="137" t="s">
        <v>36654</v>
      </c>
      <c r="E2" s="109" t="s">
        <v>39021</v>
      </c>
      <c r="F2" s="152">
        <v>45986.863402777781</v>
      </c>
      <c r="G2" s="75">
        <f t="shared" ref="G2:G3" ca="1" si="0">IFERROR(NOW()-F2,"-")</f>
        <v>4.7394097222422715E-2</v>
      </c>
      <c r="H2" s="139">
        <v>45986.863344907404</v>
      </c>
      <c r="I2" s="137" t="str">
        <f>IFERROR(VLOOKUP(D2,DB!A:F,6,0),"")</f>
        <v>SCECO</v>
      </c>
      <c r="J2" s="137" t="str">
        <f>IFERROR(VLOOKUP(D2,DB!A:G,7,0),"")</f>
        <v xml:space="preserve">Weak </v>
      </c>
      <c r="K2" s="140" t="s">
        <v>39122</v>
      </c>
      <c r="L2" s="141" t="str">
        <f>IFERROR(VLOOKUP(D2,DB!A:I,9,0),"")</f>
        <v>Latis</v>
      </c>
    </row>
    <row r="3" spans="1:16382" ht="31.5" customHeight="1">
      <c r="A3" s="136"/>
      <c r="B3" s="137" t="str">
        <f>IFERROR(VLOOKUP(D3,DB!A:K,11,0),"")</f>
        <v/>
      </c>
      <c r="C3" s="138"/>
      <c r="D3" s="137"/>
      <c r="E3" s="109"/>
      <c r="F3" s="139"/>
      <c r="G3" s="75">
        <f t="shared" ca="1" si="0"/>
        <v>45986.910796875003</v>
      </c>
      <c r="H3" s="139"/>
      <c r="I3" s="137" t="str">
        <f>IFERROR(VLOOKUP(D3,DB!A:F,6,0),"")</f>
        <v/>
      </c>
      <c r="J3" s="137" t="str">
        <f>IFERROR(VLOOKUP(D3,DB!A:G,7,0),"")</f>
        <v/>
      </c>
      <c r="K3" s="140"/>
      <c r="L3" s="141" t="str">
        <f>IFERROR(VLOOKUP(D3,DB!A:I,9,0),"")</f>
        <v/>
      </c>
    </row>
    <row r="4" spans="1:16382" ht="31.5" customHeight="1">
      <c r="A4" s="136"/>
      <c r="B4" s="137" t="str">
        <f>IFERROR(VLOOKUP(D4,DB!A:K,11,0),"")</f>
        <v/>
      </c>
      <c r="C4" s="138"/>
      <c r="D4" s="137"/>
      <c r="E4" s="109"/>
      <c r="F4" s="139"/>
      <c r="G4" s="75">
        <f ca="1">IFERROR(NOW()-F4,"-")</f>
        <v>45986.910796875003</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45986.910796875003</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45986.910796875003</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45986.910796875003</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45986.910796875003</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45986.910796875003</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45986.910796875003</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45986.910796875003</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45986.910796875003</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45986.910796875003</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7"/>
      <c r="E14" s="109"/>
      <c r="F14" s="139"/>
      <c r="G14" s="75">
        <f ca="1">IFERROR(NOW()-F14,"-")</f>
        <v>45986.910796875003</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45986.910796875003</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45986.910796875003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45986.910796875003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45986.910796875003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45986.910796875003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45986.910796875003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45986.910796875003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45986.910796875003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45986.910796875003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45986.910796875003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45986.910796875003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45986.910796875003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45986.910796875003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45986.910796875003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45986.910796875003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45986.910796875003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45986.910796875003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45986.910796875003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45986.910796875003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45986.910796875003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45986.910796875003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45986.910796875003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45986.910796875003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45986.910796875003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45986.910796875003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45986.910796875003</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2025-11-25T18:53:33Z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