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451" documentId="120_S{2AC9BD13-BADA-5192-A53E-5A8FF88502F6}" xr6:coauthVersionLast="47" xr6:coauthVersionMax="47" xr10:uidLastSave="{C2CCEE62-34A4-47EA-BFEC-CAA69B09FB00}"/>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 i="5" l="1"/>
  <c r="G12" i="5"/>
  <c r="I12" i="5"/>
  <c r="J12" i="5"/>
  <c r="L12" i="5"/>
  <c r="B9" i="5"/>
  <c r="G9" i="5"/>
  <c r="I9" i="5"/>
  <c r="J9" i="5"/>
  <c r="L9" i="5"/>
  <c r="B10" i="5"/>
  <c r="G10" i="5"/>
  <c r="I10" i="5"/>
  <c r="J10" i="5"/>
  <c r="L10" i="5"/>
  <c r="B11" i="5"/>
  <c r="G11" i="5"/>
  <c r="I11" i="5"/>
  <c r="J11" i="5"/>
  <c r="L11" i="5"/>
  <c r="L3" i="1"/>
  <c r="J3" i="1"/>
  <c r="I3" i="1"/>
  <c r="G3" i="1"/>
  <c r="B3" i="1"/>
  <c r="B5" i="5"/>
  <c r="G5" i="5"/>
  <c r="I5" i="5"/>
  <c r="J5" i="5"/>
  <c r="L5"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6" i="5"/>
  <c r="G7" i="5"/>
  <c r="G8" i="5"/>
  <c r="G13" i="5"/>
  <c r="G14" i="5"/>
  <c r="G15" i="5"/>
  <c r="G16" i="5"/>
  <c r="G17" i="5"/>
  <c r="G18" i="5"/>
  <c r="G19" i="5"/>
  <c r="G20" i="5"/>
  <c r="G21"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G2" i="5"/>
  <c r="I3" i="5"/>
  <c r="B6" i="5"/>
  <c r="I6" i="5"/>
  <c r="J6" i="5"/>
  <c r="L6" i="5"/>
  <c r="B7" i="5"/>
  <c r="I7" i="5"/>
  <c r="J7" i="5"/>
  <c r="L7" i="5"/>
  <c r="B8" i="5"/>
  <c r="I8" i="5"/>
  <c r="J8" i="5"/>
  <c r="L8"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alcChain>
</file>

<file path=xl/sharedStrings.xml><?xml version="1.0" encoding="utf-8"?>
<sst xmlns="http://schemas.openxmlformats.org/spreadsheetml/2006/main" count="180293" uniqueCount="39121">
  <si>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</si>
  <si>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</si>
  <si>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</si>
  <si>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</si>
  <si>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</si>
  <si>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</si>
  <si>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</si>
  <si>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</si>
  <si>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</si>
  <si>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</si>
  <si>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</si>
  <si>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</si>
  <si>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</si>
  <si>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</si>
  <si>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</si>
  <si>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</si>
  <si>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</si>
  <si>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</si>
  <si>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</si>
  <si>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</si>
  <si>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</si>
  <si>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</si>
  <si>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</si>
  <si>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</si>
  <si>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</si>
  <si>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</si>
  <si>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</si>
  <si>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</si>
  <si>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</si>
  <si>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</si>
  <si>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</si>
  <si>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</si>
  <si>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</si>
  <si>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</si>
  <si>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</si>
  <si>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</si>
  <si>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</si>
  <si>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</si>
  <si>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</si>
  <si>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</si>
  <si>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</si>
  <si>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</si>
  <si>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</si>
  <si>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</si>
  <si>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</si>
  <si>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</si>
  <si>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</si>
  <si>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</si>
  <si>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</si>
  <si>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</si>
  <si>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</si>
  <si>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</si>
  <si>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</si>
  <si>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</si>
  <si>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</si>
  <si>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</si>
  <si>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</si>
  <si>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</si>
  <si>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</si>
  <si>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</si>
  <si>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</si>
  <si>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</si>
  <si>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</si>
  <si>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</si>
  <si>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</si>
  <si>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</si>
  <si>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</si>
  <si>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</si>
  <si>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</si>
  <si>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</si>
  <si>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</si>
  <si>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</si>
  <si>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</si>
  <si>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</si>
  <si>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</si>
  <si>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</si>
  <si>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</si>
  <si>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</si>
  <si>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</si>
  <si>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</si>
  <si>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</si>
  <si>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</si>
  <si>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</si>
  <si>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</si>
  <si>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</si>
  <si>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</si>
  <si>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</si>
  <si>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</si>
  <si>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</si>
  <si>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</si>
  <si>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</si>
  <si>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</si>
  <si>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</si>
  <si>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</si>
  <si>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</si>
  <si>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</si>
  <si>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</si>
  <si>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</si>
  <si>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</si>
  <si>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</si>
  <si>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</si>
  <si>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</si>
  <si>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</si>
  <si>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</si>
  <si>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</si>
  <si>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</si>
  <si>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</si>
  <si>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</si>
  <si>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</si>
  <si>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</si>
  <si>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</si>
  <si>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</si>
  <si>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</si>
  <si>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</si>
  <si>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</si>
  <si>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</si>
  <si>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</si>
  <si>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</si>
  <si>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</si>
  <si>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</si>
  <si>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</si>
  <si>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</si>
  <si>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</si>
  <si>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</si>
  <si>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</si>
  <si>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</si>
  <si>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</si>
  <si>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</si>
  <si>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</si>
  <si>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</si>
  <si>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</si>
  <si>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</si>
  <si>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</si>
  <si>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</si>
  <si>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</si>
  <si>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</si>
  <si>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</si>
  <si>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</si>
  <si>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</si>
  <si>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</si>
  <si>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</si>
  <si>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</si>
  <si>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</si>
  <si>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</si>
  <si>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</si>
  <si>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</si>
  <si>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</si>
  <si>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</si>
  <si>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</si>
  <si>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</si>
  <si>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</si>
  <si>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</si>
  <si>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</si>
  <si>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</si>
  <si>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</si>
  <si>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</si>
  <si>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</si>
  <si>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</si>
  <si>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</si>
  <si>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</si>
  <si>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</si>
  <si>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</si>
  <si>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</si>
  <si>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</si>
  <si>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</si>
  <si>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</si>
  <si>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</si>
  <si>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</si>
  <si>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</si>
  <si>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</si>
  <si>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</si>
  <si>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</si>
  <si>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</si>
  <si>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</si>
  <si>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</si>
  <si>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</si>
  <si>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</si>
  <si>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</si>
  <si>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</si>
  <si>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</si>
  <si>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</si>
  <si>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</si>
  <si>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</si>
  <si>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</si>
  <si>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</si>
  <si>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</si>
  <si>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</si>
  <si>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</si>
  <si>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</si>
  <si>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</si>
  <si>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</si>
  <si>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</si>
  <si>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</si>
  <si>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</si>
  <si>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</si>
  <si>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</si>
  <si>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</si>
  <si>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</si>
  <si>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</si>
  <si>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</si>
  <si>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</si>
  <si>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</si>
  <si>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</si>
  <si>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</si>
  <si>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</si>
  <si>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</si>
  <si>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</si>
  <si>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</si>
  <si>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</si>
  <si>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</si>
  <si>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</si>
  <si>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</si>
  <si>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</si>
  <si>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</si>
  <si>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</si>
  <si>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</si>
  <si>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</si>
  <si>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</si>
  <si>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</si>
  <si>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</si>
  <si>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</si>
  <si>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</si>
  <si>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</si>
  <si>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</si>
  <si>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</si>
  <si>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</si>
  <si>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</si>
  <si>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</si>
  <si>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</si>
  <si>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</si>
  <si>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</si>
  <si>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</si>
  <si>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</si>
  <si>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</si>
  <si>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</si>
  <si>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</si>
  <si>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</si>
  <si>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</si>
  <si>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</si>
  <si>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</si>
  <si>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</si>
  <si>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</si>
  <si>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</si>
  <si>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</si>
  <si>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</si>
  <si>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</si>
  <si>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</si>
  <si>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</si>
  <si>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</si>
  <si>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</si>
  <si>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</si>
  <si>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</si>
  <si>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</si>
  <si>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</si>
  <si>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</si>
  <si>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</si>
  <si>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</si>
  <si>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</si>
  <si>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</si>
  <si>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</si>
  <si>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</si>
  <si>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</si>
  <si>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</si>
  <si>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</si>
  <si>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</si>
  <si>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</si>
  <si>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</si>
  <si>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</si>
  <si>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</si>
  <si>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</si>
  <si>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</si>
  <si>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</si>
  <si>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</si>
  <si>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</si>
  <si>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</si>
  <si>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</si>
  <si>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</si>
  <si>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</si>
  <si>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</si>
  <si>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</si>
  <si>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</si>
  <si>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</si>
  <si>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</si>
  <si>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</si>
  <si>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</si>
  <si>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</si>
  <si>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</si>
  <si>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</si>
  <si>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</si>
  <si>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</si>
  <si>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</si>
  <si>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</si>
  <si>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</si>
  <si>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</si>
  <si>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</si>
  <si>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</si>
  <si>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</si>
  <si>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</si>
  <si>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</si>
  <si>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</si>
  <si>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</si>
  <si>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</si>
  <si>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</si>
  <si>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</si>
  <si>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</si>
  <si>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</si>
  <si>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</si>
  <si>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</si>
  <si>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</si>
  <si>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</si>
  <si>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</si>
  <si>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</si>
  <si>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</si>
  <si>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</si>
  <si>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</si>
  <si>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</si>
  <si>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</si>
  <si>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</si>
  <si>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</si>
  <si>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</si>
  <si>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</si>
  <si>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</si>
  <si>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</si>
  <si>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</si>
  <si>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</si>
  <si>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</si>
  <si>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</si>
  <si>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</si>
  <si>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</si>
  <si>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</si>
  <si>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</si>
  <si>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</si>
  <si>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</si>
  <si>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</si>
  <si>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</si>
  <si>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</si>
  <si>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</si>
  <si>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</si>
  <si>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</si>
  <si>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</si>
  <si>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</si>
  <si>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</si>
  <si>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</si>
  <si>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</si>
  <si>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</si>
  <si>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</si>
  <si>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</si>
  <si>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</si>
  <si>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</si>
  <si>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</si>
  <si>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</si>
  <si>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</si>
  <si>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</si>
  <si>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</si>
  <si>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</si>
  <si>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</si>
  <si>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</si>
  <si>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</si>
  <si>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</si>
  <si>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</si>
  <si>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</si>
  <si>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</si>
  <si>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</si>
  <si>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</si>
  <si>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</si>
  <si>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</si>
  <si>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</si>
  <si>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</si>
  <si>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</si>
  <si>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</si>
  <si>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</si>
  <si>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</si>
  <si>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</si>
  <si>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</si>
  <si>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</si>
  <si>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</si>
  <si>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</si>
  <si>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</si>
  <si>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</si>
  <si>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</si>
  <si>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</si>
  <si>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</si>
  <si>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</si>
  <si>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</si>
  <si>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</si>
  <si>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</si>
  <si>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</si>
  <si>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</si>
  <si>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</si>
  <si>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</si>
  <si>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</si>
  <si>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</si>
  <si>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</si>
  <si>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</si>
  <si>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</si>
  <si>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</si>
  <si>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</si>
  <si>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</si>
  <si>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</si>
  <si>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</si>
  <si>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</si>
  <si>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</si>
  <si>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</si>
  <si>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</si>
  <si>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</si>
  <si>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</si>
  <si>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</si>
  <si>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</si>
  <si>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</si>
  <si>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</si>
  <si>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</si>
  <si>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</si>
  <si>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</si>
  <si>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</si>
  <si>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</si>
  <si>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</si>
  <si>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</si>
  <si>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</si>
  <si>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</si>
  <si>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</si>
  <si>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</si>
  <si>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</si>
  <si>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</si>
  <si>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</si>
  <si>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</si>
  <si>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</si>
  <si>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</si>
  <si>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</si>
  <si>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</si>
  <si>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</si>
  <si>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</si>
  <si>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</si>
  <si>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</si>
  <si>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</si>
  <si>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</si>
  <si>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</si>
  <si>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</si>
  <si>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</si>
  <si>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</si>
  <si>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</si>
  <si>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</si>
  <si>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</si>
  <si>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</si>
  <si>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</si>
  <si>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</si>
  <si>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</si>
  <si>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</si>
  <si>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</si>
  <si>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</si>
  <si>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</si>
  <si>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</si>
  <si>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</si>
  <si>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</si>
  <si>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</si>
  <si>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</si>
  <si>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</si>
  <si>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</si>
  <si>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</si>
  <si>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</si>
  <si>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</si>
  <si>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</si>
  <si>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</si>
  <si>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</si>
  <si>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</si>
  <si>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</si>
  <si>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</si>
  <si>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</si>
  <si>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</si>
  <si>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</si>
  <si>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</si>
  <si>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</si>
  <si>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</si>
  <si>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</si>
  <si>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</si>
  <si>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</si>
  <si>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</si>
  <si>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</si>
  <si>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</si>
  <si>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</si>
  <si>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</si>
  <si>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</si>
  <si>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</si>
  <si>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</si>
  <si>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</si>
  <si>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</si>
  <si>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</si>
  <si>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</si>
  <si>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</si>
  <si>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</si>
  <si>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</si>
  <si>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</si>
  <si>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</si>
  <si>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</si>
  <si>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</si>
  <si>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</si>
  <si>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</si>
  <si>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</si>
  <si>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</si>
  <si>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</si>
  <si>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</si>
  <si>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</si>
  <si>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</si>
  <si>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</si>
  <si>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</si>
  <si>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</si>
  <si>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</si>
  <si>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</si>
  <si>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</si>
  <si>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</si>
  <si>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</si>
  <si>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</si>
  <si>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</si>
  <si>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</si>
  <si>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</si>
  <si>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</si>
  <si>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</si>
  <si>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</si>
  <si>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</si>
  <si>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</si>
  <si>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</si>
  <si>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</si>
  <si>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</si>
  <si>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</si>
  <si>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</si>
  <si>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</si>
  <si>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</si>
  <si>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</si>
  <si>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</si>
  <si>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</si>
  <si>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</si>
  <si>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</si>
  <si>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</si>
  <si>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</si>
  <si>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</si>
  <si>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</si>
  <si>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</si>
  <si>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</si>
  <si>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</si>
  <si>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</si>
  <si>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</si>
  <si>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</si>
  <si>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</si>
  <si>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</si>
  <si>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</si>
  <si>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</si>
  <si>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</si>
  <si>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</si>
  <si>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</si>
  <si>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</si>
  <si>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</si>
  <si>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</si>
  <si>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</si>
  <si>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</si>
  <si>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</si>
  <si>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</si>
  <si>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</si>
  <si>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</si>
  <si>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</si>
  <si>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</si>
  <si>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</si>
  <si>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</si>
  <si>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</si>
  <si>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</si>
  <si>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</si>
  <si>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</si>
  <si>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</si>
  <si>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</si>
  <si>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</si>
  <si>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</si>
  <si>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</si>
  <si>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</si>
  <si>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</si>
  <si>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</si>
  <si>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</si>
  <si>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</si>
  <si>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</si>
  <si>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</si>
  <si>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</si>
  <si>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</si>
  <si>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</si>
  <si>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</si>
  <si>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</si>
  <si>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</si>
  <si>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</si>
  <si>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</si>
  <si>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</si>
  <si>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</si>
  <si>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</si>
  <si>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</si>
  <si>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</si>
  <si>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</si>
  <si>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</si>
  <si>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</si>
  <si>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</si>
  <si>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</si>
  <si>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</si>
  <si>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</si>
  <si>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</si>
  <si>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</si>
  <si>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</si>
  <si>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</si>
  <si>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</si>
  <si>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</si>
  <si>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</si>
  <si>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</si>
  <si>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</si>
  <si>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</si>
  <si>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</si>
  <si>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</si>
  <si>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</si>
  <si>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</si>
  <si>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</si>
  <si>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</si>
  <si>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</si>
  <si>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</si>
  <si>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</si>
  <si>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</si>
  <si>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</si>
  <si>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</si>
  <si>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</si>
  <si>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</si>
  <si>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</si>
  <si>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</si>
  <si>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</si>
  <si>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</si>
  <si>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</si>
  <si>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</si>
  <si>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</si>
  <si>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</si>
  <si>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</si>
  <si>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</si>
  <si>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</si>
  <si>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</si>
  <si>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</si>
  <si>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</si>
  <si>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</si>
  <si>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</si>
  <si>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</si>
  <si>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</si>
  <si>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</si>
  <si>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</si>
  <si>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</si>
  <si>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</si>
  <si>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</si>
  <si>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</si>
  <si>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</si>
  <si>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</si>
  <si>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</si>
  <si>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</si>
  <si>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</si>
  <si>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</si>
  <si>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</si>
  <si>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</si>
  <si>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</si>
  <si>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</si>
  <si>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</si>
  <si>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</si>
  <si>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</si>
  <si>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</si>
  <si>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</si>
  <si>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</si>
  <si>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</si>
  <si>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</si>
  <si>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</si>
  <si>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</si>
  <si>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</si>
  <si>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</si>
  <si>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</si>
  <si>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</si>
  <si>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</si>
  <si>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</si>
  <si>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</si>
  <si>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</si>
  <si>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</si>
  <si>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</si>
  <si>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</si>
  <si>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</si>
  <si>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</si>
  <si>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</si>
  <si>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</si>
  <si>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</si>
  <si>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</si>
  <si>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</si>
  <si>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</si>
  <si>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</si>
  <si>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</si>
  <si>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</si>
  <si>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</si>
  <si>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</si>
  <si>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</si>
  <si>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</si>
  <si>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</si>
  <si>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</si>
  <si>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</si>
  <si>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</si>
  <si>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</si>
  <si>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</si>
  <si>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</si>
  <si>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</si>
  <si>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</si>
  <si>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</si>
  <si>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</si>
  <si>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</si>
  <si>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</si>
  <si>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</si>
  <si>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</si>
  <si>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</si>
  <si>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</si>
  <si>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</si>
  <si>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</si>
  <si>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</si>
  <si>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</si>
  <si>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</si>
  <si>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</si>
  <si>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</si>
  <si>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</si>
  <si>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</si>
  <si>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</si>
  <si>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</si>
  <si>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</si>
  <si>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</si>
  <si>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</si>
  <si>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</si>
  <si>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</si>
  <si>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</si>
  <si>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</si>
  <si>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</si>
  <si>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</si>
  <si>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</si>
  <si>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</si>
  <si>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</si>
  <si>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</si>
  <si>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</si>
  <si>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</si>
  <si>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</si>
  <si>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</si>
  <si>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</si>
  <si>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</si>
  <si>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</si>
  <si>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</si>
  <si>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</si>
  <si>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</si>
  <si>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</si>
  <si>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</si>
  <si>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</si>
  <si>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</si>
  <si>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</si>
  <si>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</si>
  <si>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</si>
  <si>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</si>
  <si>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</si>
  <si>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</si>
  <si>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</si>
  <si>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</si>
  <si>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</si>
  <si>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</si>
  <si>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</si>
  <si>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</si>
  <si>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</si>
  <si>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</si>
  <si>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</si>
  <si>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</si>
  <si>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</si>
  <si>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</si>
  <si>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</si>
  <si>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</si>
  <si>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</si>
  <si>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</si>
  <si>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</si>
  <si>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</si>
  <si>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</si>
  <si>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</si>
  <si>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</si>
  <si>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</si>
  <si>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</si>
  <si>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</si>
  <si>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</si>
  <si>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</si>
  <si>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</si>
  <si>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</si>
  <si>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</si>
  <si>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</si>
  <si>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</si>
  <si>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</si>
  <si>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</si>
  <si>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</si>
  <si>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</si>
  <si>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</si>
  <si>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</si>
  <si>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</si>
  <si>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</si>
  <si>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</si>
  <si>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</si>
  <si>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</si>
  <si>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</si>
  <si>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</si>
  <si>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</si>
  <si>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</si>
  <si>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</si>
  <si>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</si>
  <si>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</si>
  <si>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</si>
  <si>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</si>
  <si>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</si>
  <si>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</si>
  <si>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</si>
  <si>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</si>
  <si>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</si>
  <si>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</si>
  <si>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</si>
  <si>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</si>
  <si>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</si>
  <si>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</si>
  <si>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</si>
  <si>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</si>
  <si>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</si>
  <si>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</si>
  <si>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</si>
  <si>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</si>
  <si>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</si>
  <si>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</si>
  <si>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</si>
  <si>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</si>
  <si>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</si>
  <si>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</si>
  <si>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</si>
  <si>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</si>
  <si>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</si>
  <si>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</si>
  <si>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</si>
  <si>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</si>
  <si>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</si>
  <si>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</si>
  <si>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</si>
  <si>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</si>
  <si>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</si>
  <si>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</si>
  <si>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</si>
  <si>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</si>
  <si>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</si>
  <si>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</si>
  <si>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</si>
  <si>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</si>
  <si>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</si>
  <si>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</si>
  <si>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</si>
  <si>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</si>
  <si>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</si>
  <si>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</si>
  <si>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</si>
  <si>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</si>
  <si>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</si>
  <si>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</si>
  <si>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</si>
  <si>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</si>
  <si>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</si>
  <si>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</si>
  <si>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</si>
  <si>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</si>
  <si>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</si>
  <si>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</si>
  <si>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</si>
  <si>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</si>
  <si>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</si>
  <si>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</si>
  <si>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</si>
  <si>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</si>
  <si>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</si>
  <si>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</si>
  <si>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</si>
  <si>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</si>
  <si>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</si>
  <si>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</si>
  <si>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</si>
  <si>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</si>
  <si>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</si>
  <si>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</si>
  <si>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</si>
  <si>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</si>
  <si>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</si>
  <si>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</si>
  <si>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</si>
  <si>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</si>
  <si>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</si>
  <si>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</si>
  <si>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</si>
  <si>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</si>
  <si>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</si>
  <si>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</si>
  <si>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</si>
  <si>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</si>
  <si>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</si>
  <si>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</si>
  <si>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</si>
  <si>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</si>
  <si>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</si>
  <si>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</si>
  <si>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</si>
  <si>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</si>
  <si>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</si>
  <si>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</si>
  <si>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</si>
  <si>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</si>
  <si>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</si>
  <si>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</si>
  <si>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</si>
  <si>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</si>
  <si>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</si>
  <si>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</si>
  <si>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</si>
  <si>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</si>
  <si>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</si>
  <si>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</si>
  <si>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</si>
  <si>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</si>
  <si>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</si>
  <si>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</si>
  <si>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</si>
  <si>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</si>
  <si>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</si>
  <si>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</si>
  <si>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</si>
  <si>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</si>
  <si>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</si>
  <si>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</si>
  <si>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</si>
  <si>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</si>
  <si>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</si>
  <si>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</si>
  <si>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</si>
  <si>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</si>
  <si>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</si>
  <si>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</si>
  <si>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</si>
  <si>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</si>
  <si>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</si>
  <si>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</si>
  <si>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</si>
  <si>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</si>
  <si>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</si>
  <si>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</si>
  <si>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</si>
  <si>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</si>
  <si>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</si>
  <si>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</si>
  <si>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</si>
  <si>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</si>
  <si>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</si>
  <si>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</si>
  <si>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</si>
  <si>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</si>
  <si>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</si>
  <si>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</si>
  <si>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</si>
  <si>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</si>
  <si>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</si>
  <si>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</si>
  <si>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</si>
  <si>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</si>
  <si>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</si>
  <si>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</si>
  <si>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</si>
  <si>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</si>
  <si>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</si>
  <si>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</si>
  <si>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</si>
  <si>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</si>
  <si>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</si>
  <si>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</si>
  <si>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</si>
  <si>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</si>
  <si>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</si>
  <si>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</si>
  <si>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</si>
  <si>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</si>
  <si>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</si>
  <si>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</si>
  <si>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</si>
  <si>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</si>
  <si>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</si>
  <si>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</si>
  <si>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</si>
  <si>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</si>
  <si>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</si>
  <si>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</si>
  <si>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</si>
  <si>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</si>
  <si>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</si>
  <si>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</si>
  <si>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</si>
  <si>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</si>
  <si>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</si>
  <si>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</si>
  <si>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</si>
  <si>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</si>
  <si>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</si>
  <si>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</si>
  <si>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</si>
  <si>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</si>
  <si>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</si>
  <si>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</si>
  <si>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</si>
  <si>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</si>
  <si>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</si>
  <si>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</si>
  <si>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</si>
  <si>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</si>
  <si>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</si>
  <si>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</si>
  <si>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</si>
  <si>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</si>
  <si>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</si>
  <si>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</si>
  <si>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</si>
  <si>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</si>
  <si>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</si>
  <si>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</si>
  <si>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</si>
  <si>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</si>
  <si>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</si>
  <si>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</si>
  <si>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</si>
  <si>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</si>
  <si>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</si>
  <si>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</si>
  <si>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</si>
  <si>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</si>
  <si>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</si>
  <si>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</si>
  <si>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</si>
  <si>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</si>
  <si>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</si>
  <si>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</si>
  <si>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</si>
  <si>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</si>
  <si>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</si>
  <si>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</si>
  <si>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</si>
  <si>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</si>
  <si>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</si>
  <si>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</si>
  <si>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</si>
  <si>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</si>
  <si>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</si>
  <si>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</si>
  <si>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</si>
  <si>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</si>
  <si>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</si>
  <si>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</si>
  <si>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</si>
  <si>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</si>
  <si>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</si>
  <si>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</si>
  <si>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</si>
  <si>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</si>
  <si>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</si>
  <si>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</si>
  <si>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</si>
  <si>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</si>
  <si>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</si>
  <si>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</si>
  <si>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</si>
  <si>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</si>
  <si>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</si>
  <si>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</si>
  <si>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</si>
  <si>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</si>
  <si>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</si>
  <si>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</si>
  <si>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</si>
  <si>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</si>
  <si>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</si>
  <si>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</si>
  <si>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</si>
  <si>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</si>
  <si>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</si>
  <si>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</si>
  <si>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</si>
  <si>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</si>
  <si>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</si>
  <si>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</si>
  <si>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</si>
  <si>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</si>
  <si>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</si>
  <si>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</si>
  <si>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</si>
  <si>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</si>
  <si>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</si>
  <si>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</si>
  <si>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</si>
  <si>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</si>
  <si>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</si>
  <si>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</si>
  <si>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</si>
  <si>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</si>
  <si>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</si>
  <si>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</si>
  <si>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</si>
  <si>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</si>
  <si>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</si>
  <si>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</si>
  <si>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</si>
  <si>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</si>
  <si>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</si>
  <si>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</si>
  <si>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</si>
  <si>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</si>
  <si>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</si>
  <si>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</si>
  <si>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</si>
  <si>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</si>
  <si>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</si>
  <si>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</si>
  <si>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</si>
  <si>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</si>
  <si>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</si>
  <si>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</si>
  <si>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</si>
  <si>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</si>
  <si>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</si>
  <si>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</si>
  <si>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</si>
  <si>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</si>
  <si>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</si>
  <si>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</si>
  <si>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</si>
  <si>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</si>
  <si>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</si>
  <si>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</si>
  <si>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</si>
  <si>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</si>
  <si>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</si>
  <si>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</si>
  <si>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</si>
  <si>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</si>
  <si>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</si>
  <si>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</si>
  <si>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</si>
  <si>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</si>
  <si>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</si>
  <si>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</si>
  <si>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</si>
  <si>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</si>
  <si>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</si>
  <si>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</si>
  <si>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</si>
  <si>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</si>
  <si>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</si>
  <si>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</si>
  <si>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</si>
  <si>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</si>
  <si>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</si>
  <si>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</si>
  <si>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</si>
  <si>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</si>
  <si>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</si>
  <si>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</si>
  <si>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</si>
  <si>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</si>
  <si>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</si>
  <si>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</si>
  <si>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</si>
  <si>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</si>
  <si>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</si>
  <si>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</si>
  <si>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</si>
  <si>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</si>
  <si>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</si>
  <si>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</si>
  <si>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</si>
  <si>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</si>
  <si>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</si>
  <si>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</si>
  <si>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</si>
  <si>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</si>
  <si>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</si>
  <si>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</si>
  <si>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</si>
  <si>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</si>
  <si>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</si>
  <si>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</si>
  <si>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</si>
  <si>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</si>
  <si>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</si>
  <si>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</si>
  <si>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</si>
  <si>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</si>
  <si>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</si>
  <si>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</si>
  <si>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</si>
  <si>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</si>
  <si>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</si>
  <si>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</si>
  <si>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</si>
  <si>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</si>
  <si>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</si>
  <si>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</si>
  <si>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</si>
  <si>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</si>
  <si>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</si>
  <si>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</si>
  <si>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</si>
  <si>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</si>
  <si>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</si>
  <si>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</si>
  <si>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</si>
  <si>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</si>
  <si>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</si>
  <si>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</si>
  <si>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</si>
  <si>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</si>
  <si>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</si>
  <si>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</si>
  <si>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</si>
  <si>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</si>
  <si>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</si>
  <si>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</si>
  <si>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</si>
  <si>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</si>
  <si>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</si>
  <si>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</si>
  <si>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</si>
  <si>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</si>
  <si>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</si>
  <si>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</si>
  <si>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</si>
  <si>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</si>
  <si>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</si>
  <si>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</si>
  <si>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</si>
  <si>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</si>
  <si>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</si>
  <si>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</si>
  <si>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</si>
  <si>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</si>
  <si>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</si>
  <si>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</si>
  <si>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</si>
  <si>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</si>
  <si>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</si>
  <si>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</si>
  <si>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</si>
  <si>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</si>
  <si>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</si>
  <si>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</si>
  <si>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</si>
  <si>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</si>
  <si>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</si>
  <si>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</si>
  <si>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</si>
  <si>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</si>
  <si>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</si>
  <si>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</si>
  <si>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</si>
  <si>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</si>
  <si>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</si>
  <si>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</si>
  <si>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</si>
  <si>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</si>
  <si>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</si>
  <si>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</si>
  <si>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</si>
  <si>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</si>
  <si>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</si>
  <si>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</si>
  <si>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</si>
  <si>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</si>
  <si>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</si>
  <si>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</si>
  <si>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</si>
  <si>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</si>
  <si>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</si>
  <si>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</si>
  <si>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</si>
  <si>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</si>
  <si>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</si>
  <si>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</si>
  <si>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</si>
  <si>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</si>
  <si>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</si>
  <si>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</si>
  <si>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</si>
  <si>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</si>
  <si>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</si>
  <si>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</si>
  <si>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</si>
  <si>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</si>
  <si>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</si>
  <si>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</si>
  <si>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</si>
  <si>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</si>
  <si>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</si>
  <si>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</si>
  <si>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</si>
  <si>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</si>
  <si>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</si>
  <si>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</si>
  <si>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</si>
  <si>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</si>
  <si>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</si>
  <si>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</si>
  <si>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</si>
  <si>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</si>
  <si>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</si>
  <si>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</si>
  <si>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</si>
  <si>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</si>
  <si>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</si>
  <si>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</si>
  <si>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</si>
  <si>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</si>
  <si>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</si>
  <si>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</si>
  <si>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</si>
  <si>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</si>
  <si>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</si>
  <si>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</si>
  <si>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</si>
  <si>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</si>
  <si>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</si>
  <si>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</si>
  <si>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</si>
  <si>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</si>
  <si>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</si>
  <si>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</si>
  <si>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</si>
  <si>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</si>
  <si>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</si>
  <si>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</si>
  <si>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</si>
  <si>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</si>
  <si>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</si>
  <si>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</si>
  <si>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</si>
  <si>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</si>
  <si>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</si>
  <si>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</si>
  <si>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</si>
  <si>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</si>
  <si>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</si>
  <si>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</si>
  <si>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</si>
  <si>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</si>
  <si>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</si>
  <si>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</si>
  <si>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</si>
  <si>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</si>
  <si>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</si>
  <si>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</si>
  <si>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</si>
  <si>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</si>
  <si>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</si>
  <si>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</si>
  <si>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</si>
  <si>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</si>
  <si>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</si>
  <si>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</si>
  <si>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</si>
  <si>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</si>
  <si>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</si>
  <si>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</si>
  <si>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</si>
  <si>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</si>
  <si>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</si>
  <si>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</si>
  <si>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</si>
  <si>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</si>
  <si>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</si>
  <si>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</si>
  <si>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</si>
  <si>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</si>
  <si>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</si>
  <si>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</si>
  <si>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</si>
  <si>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</si>
  <si>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</si>
  <si>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</si>
  <si>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</si>
  <si>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</si>
  <si>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</si>
  <si>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</si>
  <si>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</si>
  <si>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</si>
  <si>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</si>
  <si>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</si>
  <si>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</si>
  <si>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</si>
  <si>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</si>
  <si>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</si>
  <si>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</si>
  <si>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</si>
  <si>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</si>
  <si>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</si>
  <si>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</si>
  <si>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</si>
  <si>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</si>
  <si>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</si>
  <si>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</si>
  <si>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</si>
  <si>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</si>
  <si>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</si>
  <si>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</si>
  <si>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</si>
  <si>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</si>
  <si>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</si>
  <si>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</si>
  <si>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</si>
  <si>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</si>
  <si>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</si>
  <si>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</si>
  <si>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</si>
  <si>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</si>
  <si>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</si>
  <si>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</si>
  <si>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</si>
  <si>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</si>
  <si>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</si>
  <si>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</si>
  <si>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</si>
  <si>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</si>
  <si>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</si>
  <si>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</si>
  <si>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</si>
  <si>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</si>
  <si>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</si>
  <si>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</si>
  <si>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</si>
  <si>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</si>
  <si>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</si>
  <si>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</si>
  <si>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</si>
  <si>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</si>
  <si>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</si>
  <si>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</si>
  <si>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</si>
  <si>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</si>
  <si>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</si>
  <si>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</si>
  <si>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</si>
  <si>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</si>
  <si>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</si>
  <si>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</si>
  <si>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</si>
  <si>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</si>
  <si>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</si>
  <si>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</si>
  <si>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</si>
  <si>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</si>
  <si>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</si>
  <si>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</si>
  <si>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</si>
  <si>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</si>
  <si>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</si>
  <si>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</si>
  <si>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</si>
  <si>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</si>
  <si>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</si>
  <si>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</si>
  <si>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</si>
  <si>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</si>
  <si>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</si>
  <si>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</si>
  <si>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</si>
  <si>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</si>
  <si>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</si>
  <si>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</si>
  <si>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</si>
  <si>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</si>
  <si>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</si>
  <si>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</si>
  <si>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</si>
  <si>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</si>
  <si>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</si>
  <si>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</si>
  <si>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</si>
  <si>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</si>
  <si>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</si>
  <si>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</si>
  <si>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</si>
  <si>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</si>
  <si>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</si>
  <si>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</si>
  <si>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</si>
  <si>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</si>
  <si>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</si>
  <si>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</si>
  <si>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</si>
  <si>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</si>
  <si>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</si>
  <si>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</si>
  <si>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</si>
  <si>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</si>
  <si>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</si>
  <si>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</si>
  <si>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</si>
  <si>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</si>
  <si>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</si>
  <si>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</si>
  <si>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</si>
  <si>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</si>
  <si>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</si>
  <si>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</si>
  <si>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</si>
  <si>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</si>
  <si>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</si>
  <si>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</si>
  <si>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</si>
  <si>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</si>
  <si>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</si>
  <si>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</si>
  <si>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</si>
  <si>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</si>
  <si>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</si>
  <si>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</si>
  <si>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</si>
  <si>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</si>
  <si>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</si>
  <si>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</si>
  <si>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</si>
  <si>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</si>
  <si>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</si>
  <si>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</si>
  <si>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</si>
  <si>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</si>
  <si>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</si>
  <si>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</si>
  <si>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</si>
  <si>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</si>
  <si>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</si>
  <si>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</si>
  <si>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</si>
  <si>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</si>
  <si>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</si>
  <si>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</si>
  <si>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</si>
  <si>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</si>
  <si>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</si>
  <si>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</si>
  <si>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</si>
  <si>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</si>
  <si>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</si>
  <si>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</si>
  <si>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</si>
  <si>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</si>
  <si>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</si>
  <si>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</si>
  <si>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</si>
  <si>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</si>
  <si>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</si>
  <si>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</si>
  <si>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</si>
  <si>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</si>
  <si>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</si>
  <si>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</si>
  <si>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</si>
  <si>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</si>
  <si>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</si>
  <si>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</si>
  <si>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</si>
  <si>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</si>
  <si>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</si>
  <si>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</si>
  <si>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</si>
  <si>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</si>
  <si>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</si>
  <si>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</si>
  <si>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</si>
  <si>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</si>
  <si>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</si>
  <si>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</si>
  <si>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</si>
  <si>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</si>
  <si>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</si>
  <si>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</si>
  <si>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</si>
  <si>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</si>
  <si>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</si>
  <si>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</si>
  <si>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</si>
  <si>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</si>
  <si>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</si>
  <si>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</si>
  <si>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</si>
  <si>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</si>
  <si>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</si>
  <si>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</si>
  <si>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</si>
  <si>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</si>
  <si>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</si>
  <si>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</si>
  <si>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</si>
  <si>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</si>
  <si>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</si>
  <si>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</si>
  <si>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</si>
  <si>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</si>
  <si>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</si>
  <si>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</si>
  <si>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</si>
  <si>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</si>
  <si>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</si>
  <si>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</si>
  <si>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</si>
  <si>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</si>
  <si>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</si>
  <si>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</si>
  <si>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</si>
  <si>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</si>
  <si>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</si>
  <si>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</si>
  <si>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</si>
  <si>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</si>
  <si>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</si>
  <si>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</si>
  <si>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</si>
  <si>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</si>
  <si>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</si>
  <si>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</si>
  <si>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</si>
  <si>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</si>
  <si>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</si>
  <si>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</si>
  <si>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</si>
  <si>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</si>
  <si>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</si>
  <si>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</si>
  <si>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</si>
  <si>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</si>
  <si>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</si>
  <si>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</si>
  <si>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</si>
  <si>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</si>
  <si>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</si>
  <si>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</si>
  <si>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</si>
  <si>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</si>
  <si>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</si>
  <si>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</si>
  <si>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</si>
  <si>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</si>
  <si>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</si>
  <si>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</si>
  <si>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</si>
  <si>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</si>
  <si>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</si>
  <si>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</si>
  <si>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</si>
  <si>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</si>
  <si>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</si>
  <si>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</si>
  <si>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</si>
  <si>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</si>
  <si>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</si>
  <si>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</si>
  <si>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</si>
  <si>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</si>
  <si>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</si>
  <si>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</si>
  <si>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</si>
  <si>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</si>
  <si>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</si>
  <si>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</si>
  <si>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</si>
  <si>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</si>
  <si>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</si>
  <si>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</si>
  <si>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</si>
  <si>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</si>
  <si>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</si>
  <si>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</si>
  <si>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</si>
  <si>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</si>
  <si>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</si>
  <si>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</si>
  <si>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</si>
  <si>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</si>
  <si>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</si>
  <si>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</si>
  <si>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</si>
  <si>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</si>
  <si>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</si>
  <si>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</si>
  <si>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</si>
  <si>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</si>
  <si>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</si>
  <si>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</si>
  <si>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</si>
  <si>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</si>
  <si>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</si>
  <si>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</si>
  <si>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</si>
  <si>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</si>
  <si>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</si>
  <si>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</si>
  <si>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</si>
  <si>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</si>
  <si>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</si>
  <si>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</si>
  <si>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</si>
  <si>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</si>
  <si>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</si>
  <si>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</si>
  <si>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</si>
  <si>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</si>
  <si>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</si>
  <si>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</si>
  <si>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</si>
  <si>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</si>
  <si>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</si>
  <si>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</si>
  <si>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</si>
  <si>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</si>
  <si>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</si>
  <si>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</si>
  <si>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</si>
  <si>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</si>
  <si>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</si>
  <si>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</si>
  <si>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</si>
  <si>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</si>
  <si>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</si>
  <si>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</si>
  <si>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</si>
  <si>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</si>
  <si>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</si>
  <si>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</si>
  <si>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</si>
  <si>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</si>
  <si>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</si>
  <si>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</si>
  <si>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</si>
  <si>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</si>
  <si>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</si>
  <si>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</si>
  <si>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</si>
  <si>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</si>
  <si>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</si>
  <si>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</si>
  <si>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</si>
  <si>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</si>
  <si>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</si>
  <si>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</si>
  <si>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</si>
  <si>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</si>
  <si>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</si>
  <si>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</si>
  <si>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</si>
  <si>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</si>
  <si>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</si>
  <si>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</si>
  <si>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</si>
  <si>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</si>
  <si>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</si>
  <si>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</si>
  <si>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</si>
  <si>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</si>
  <si>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</si>
  <si>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</si>
  <si>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</si>
  <si>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</si>
  <si>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</si>
  <si>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</si>
  <si>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</si>
  <si>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</si>
  <si>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</si>
  <si>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</si>
  <si>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</si>
  <si>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</si>
  <si>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</si>
  <si>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</si>
  <si>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</si>
  <si>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</si>
  <si>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</si>
  <si>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</si>
  <si>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</si>
  <si>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</si>
  <si>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</si>
  <si>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</si>
  <si>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</si>
  <si>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</si>
  <si>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</si>
  <si>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</si>
  <si>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</si>
  <si>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</si>
  <si>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</si>
  <si>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</si>
  <si>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</si>
  <si>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</si>
  <si>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</si>
  <si>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</si>
  <si>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</si>
  <si>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</si>
  <si>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</si>
  <si>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</si>
  <si>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</si>
  <si>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</si>
  <si>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</si>
  <si>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</si>
  <si>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</si>
  <si>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</si>
  <si>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</si>
  <si>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</si>
  <si>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</si>
  <si>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</si>
  <si>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</si>
  <si>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</si>
  <si>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</si>
  <si>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</si>
  <si>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</si>
  <si>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</si>
  <si>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</si>
  <si>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</si>
  <si>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</si>
  <si>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</si>
  <si>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</si>
  <si>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</si>
  <si>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</si>
  <si>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</si>
  <si>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</si>
  <si>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</si>
  <si>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</si>
  <si>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</si>
  <si>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</si>
  <si>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</si>
  <si>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</si>
  <si>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</si>
  <si>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</si>
  <si>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</si>
  <si>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</si>
  <si>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</si>
  <si>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</si>
  <si>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</si>
  <si>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</si>
  <si>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</si>
  <si>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</si>
  <si>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</si>
  <si>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</si>
  <si>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</si>
  <si>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</si>
  <si>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</si>
  <si>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</si>
  <si>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</si>
  <si>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</si>
  <si>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</si>
  <si>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</si>
  <si>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</si>
  <si>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</si>
  <si>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</si>
  <si>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</si>
  <si>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</si>
  <si>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</si>
  <si>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</si>
  <si>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</si>
  <si>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</si>
  <si>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</si>
  <si>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</si>
  <si>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</si>
  <si>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</si>
  <si>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</si>
  <si>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</si>
  <si>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</si>
  <si>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</si>
  <si>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</si>
  <si>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</si>
  <si>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</si>
  <si>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</si>
  <si>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</si>
  <si>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</si>
  <si>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</si>
  <si>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</si>
  <si>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</si>
  <si>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</si>
  <si>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</si>
  <si>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</si>
  <si>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</si>
  <si>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</si>
  <si>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</si>
  <si>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</si>
  <si>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</si>
  <si>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</si>
  <si>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</si>
  <si>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</si>
  <si>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</si>
  <si>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</si>
  <si>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</si>
  <si>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</si>
  <si>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</si>
  <si>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</si>
  <si>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</si>
  <si>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</si>
  <si>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</si>
  <si>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</si>
  <si>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</si>
  <si>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</si>
  <si>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</si>
  <si>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</si>
  <si>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</si>
  <si>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</si>
  <si>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</si>
  <si>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</si>
  <si>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</si>
  <si>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</si>
  <si>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</si>
  <si>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</si>
  <si>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</si>
  <si>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</si>
  <si>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</si>
  <si>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</si>
  <si>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</si>
  <si>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</si>
  <si>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</si>
  <si>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</si>
  <si>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</si>
  <si>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</si>
  <si>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</si>
  <si>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</si>
  <si>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</si>
  <si>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</si>
  <si>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</si>
  <si>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</si>
  <si>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</si>
  <si>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</si>
  <si>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</si>
  <si>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</si>
  <si>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</si>
  <si>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</si>
  <si>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</si>
  <si>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</si>
  <si>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</si>
  <si>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</si>
  <si>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</si>
  <si>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</si>
  <si>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</si>
  <si>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</si>
  <si>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</si>
  <si>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</si>
  <si>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</si>
  <si>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</si>
  <si>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</si>
  <si>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</si>
  <si>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</si>
  <si>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</si>
  <si>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</si>
  <si>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</si>
  <si>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</si>
  <si>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</si>
  <si>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</si>
  <si>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</si>
  <si>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</si>
  <si>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</si>
  <si>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</si>
  <si>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</si>
  <si>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</si>
  <si>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</si>
  <si>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</si>
  <si>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</si>
  <si>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</si>
  <si>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</si>
  <si>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</si>
  <si>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</si>
  <si>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</si>
  <si>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</si>
  <si>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</si>
  <si>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</si>
  <si>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</si>
  <si>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</si>
  <si>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</si>
  <si>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</si>
  <si>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</si>
  <si>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</si>
  <si>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</si>
  <si>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</si>
  <si>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</si>
  <si>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</si>
  <si>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</si>
  <si>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</si>
  <si>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</si>
  <si>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</si>
  <si>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</si>
  <si>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</si>
  <si>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</si>
  <si>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</si>
  <si>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</si>
  <si>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</si>
  <si>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</si>
  <si>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</si>
  <si>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</si>
  <si>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</si>
  <si>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</si>
  <si>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</si>
  <si>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</si>
  <si>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</si>
  <si>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</si>
  <si>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</si>
  <si>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</si>
  <si>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</si>
  <si>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</si>
  <si>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</si>
  <si>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</si>
  <si>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</si>
  <si>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</si>
  <si>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</si>
  <si>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</si>
  <si>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</si>
  <si>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</si>
  <si>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</si>
  <si>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</si>
  <si>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</si>
  <si>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</si>
  <si>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</si>
  <si>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</si>
  <si>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</si>
  <si>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</si>
  <si>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</si>
  <si>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</si>
  <si>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</si>
  <si>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</si>
  <si>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</si>
  <si>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</si>
  <si>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</si>
  <si>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</si>
  <si>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</si>
  <si>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</si>
  <si>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</si>
  <si>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</si>
  <si>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</si>
  <si>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</si>
  <si>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</si>
  <si>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</si>
  <si>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</si>
  <si>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</si>
  <si>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</si>
  <si>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</si>
  <si>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</si>
  <si>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</si>
  <si>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</si>
  <si>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</si>
  <si>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</si>
  <si>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</si>
  <si>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</si>
  <si>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</si>
  <si>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</si>
  <si>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</si>
  <si>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</si>
  <si>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</si>
  <si>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</si>
  <si>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</si>
  <si>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</si>
  <si>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</si>
  <si>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</si>
  <si>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</si>
  <si>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</si>
  <si>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</si>
  <si>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</si>
  <si>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</si>
  <si>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</si>
  <si>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</si>
  <si>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</si>
  <si>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</si>
  <si>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</si>
  <si>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</si>
  <si>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</si>
  <si>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</si>
  <si>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</si>
  <si>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</si>
  <si>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</si>
  <si>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</si>
  <si>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</si>
  <si>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</si>
  <si>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</si>
  <si>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</si>
  <si>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</si>
  <si>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</si>
  <si>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</si>
  <si>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</si>
  <si>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</si>
  <si>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</si>
  <si>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</si>
  <si>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</si>
  <si>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</si>
  <si>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</si>
  <si>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</si>
  <si>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</si>
  <si>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</si>
  <si>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</si>
  <si>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</si>
  <si>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</si>
  <si>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</si>
  <si>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</si>
  <si>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</si>
  <si>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</si>
  <si>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</si>
  <si>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</si>
  <si>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</si>
  <si>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</si>
  <si>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</si>
  <si>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</si>
  <si>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</si>
  <si>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</si>
  <si>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</si>
  <si>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</si>
  <si>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</si>
  <si>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</si>
  <si>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</si>
  <si>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</si>
  <si>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</si>
  <si>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</si>
  <si>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</si>
  <si>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</si>
  <si>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</si>
  <si>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</si>
  <si>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</si>
  <si>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</si>
  <si>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</si>
  <si>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</si>
  <si>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</si>
  <si>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</si>
  <si>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</si>
  <si>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</si>
  <si>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</si>
  <si>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</si>
  <si>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</si>
  <si>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</si>
  <si>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</si>
  <si>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</si>
  <si>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</si>
  <si>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</si>
  <si>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</si>
  <si>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</si>
  <si>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</si>
  <si>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</si>
  <si>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</si>
  <si>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</si>
  <si>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</si>
  <si>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</si>
  <si>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</si>
  <si>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</si>
  <si>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</si>
  <si>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</si>
  <si>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</si>
  <si>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</si>
  <si>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</si>
  <si>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</si>
  <si>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</si>
  <si>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</si>
  <si>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</si>
  <si>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</si>
  <si>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</si>
  <si>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</si>
  <si>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</si>
  <si>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</si>
  <si>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</si>
  <si>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</si>
  <si>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</si>
  <si>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</si>
  <si>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</si>
  <si>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</si>
  <si>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</si>
  <si>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</si>
  <si>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</si>
  <si>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</si>
  <si>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</si>
  <si>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</si>
  <si>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</si>
  <si>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</si>
  <si>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</si>
  <si>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</si>
  <si>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</si>
  <si>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</si>
  <si>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</si>
  <si>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</si>
  <si>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</si>
  <si>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</si>
  <si>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</si>
  <si>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</si>
  <si>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</si>
  <si>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</si>
  <si>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</si>
  <si>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</si>
  <si>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</si>
  <si>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</si>
  <si>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</si>
  <si>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</si>
  <si>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</si>
  <si>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</si>
  <si>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</si>
  <si>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</si>
  <si>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</si>
  <si>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</si>
  <si>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</si>
  <si>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</si>
  <si>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</si>
  <si>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</si>
  <si>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</si>
  <si>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</si>
  <si>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</si>
  <si>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</si>
  <si>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</si>
  <si>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</si>
  <si>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</si>
  <si>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</si>
  <si>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</si>
  <si>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</si>
  <si>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</si>
  <si>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</si>
  <si>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</si>
  <si>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</si>
  <si>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</si>
  <si>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</si>
  <si>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</si>
  <si>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</si>
  <si>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</si>
  <si>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</si>
  <si>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</si>
  <si>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</si>
  <si>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</si>
  <si>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</si>
  <si>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</si>
  <si>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</si>
  <si>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</si>
  <si>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</si>
  <si>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</si>
  <si>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</si>
  <si>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</si>
  <si>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</si>
  <si>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</si>
  <si>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</si>
  <si>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</si>
  <si>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</si>
  <si>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</si>
  <si>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</si>
  <si>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</si>
  <si>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</si>
  <si>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</si>
  <si>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</si>
  <si>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</si>
  <si>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</si>
  <si>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</si>
  <si>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</si>
  <si>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</si>
  <si>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</si>
  <si>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</si>
  <si>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</si>
  <si>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</si>
  <si>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</si>
  <si>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</si>
  <si>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</si>
  <si>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</si>
  <si>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</si>
  <si>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</si>
  <si>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</si>
  <si>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</si>
  <si>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</si>
  <si>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</si>
  <si>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</si>
  <si>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</si>
  <si>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</si>
  <si>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</si>
  <si>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</si>
  <si>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</si>
  <si>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</si>
  <si>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</si>
  <si>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</si>
  <si>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</si>
  <si>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</si>
  <si>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</si>
  <si>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</si>
  <si>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</si>
  <si>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</si>
  <si>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</si>
  <si>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</si>
  <si>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</si>
  <si>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</si>
  <si>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</si>
  <si>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</si>
  <si>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</si>
  <si>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</si>
  <si>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</si>
  <si>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</si>
  <si>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</si>
  <si>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</si>
  <si>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</si>
  <si>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</si>
  <si>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</si>
  <si>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</si>
  <si>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</si>
  <si>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</si>
  <si>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</si>
  <si>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</si>
  <si>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</si>
  <si>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</si>
  <si>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</si>
  <si>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</si>
  <si>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</si>
  <si>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</si>
  <si>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</si>
  <si>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</si>
  <si>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</si>
  <si>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</si>
  <si>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</si>
  <si>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</si>
  <si>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</si>
  <si>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</si>
  <si>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</si>
  <si>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</si>
  <si>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</si>
  <si>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</si>
  <si>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</si>
  <si>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</si>
  <si>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</si>
  <si>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</si>
  <si>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</si>
  <si>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</si>
  <si>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</si>
  <si>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</si>
  <si>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</si>
  <si>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</si>
  <si>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</si>
  <si>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</si>
  <si>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</si>
  <si>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</si>
  <si>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</si>
  <si>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</si>
  <si>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</si>
  <si>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</si>
  <si>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</si>
  <si>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</si>
  <si>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</si>
  <si>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</si>
  <si>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</si>
  <si>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</si>
  <si>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</si>
  <si>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</si>
  <si>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</si>
  <si>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</si>
  <si>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</si>
  <si>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</si>
  <si>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</si>
  <si>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</si>
  <si>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</si>
  <si>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</si>
  <si>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</si>
  <si>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</si>
  <si>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</si>
  <si>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</si>
  <si>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</si>
  <si>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</si>
  <si>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</si>
  <si>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</si>
  <si>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</si>
  <si>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</si>
  <si>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</si>
  <si>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</si>
  <si>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</si>
  <si>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</si>
  <si>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</si>
  <si>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</si>
  <si>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</si>
  <si>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</si>
  <si>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</si>
  <si>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</si>
  <si>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</si>
  <si>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</si>
  <si>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</si>
  <si>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</si>
  <si>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</si>
  <si>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</si>
  <si>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</si>
  <si>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</si>
  <si>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</si>
  <si>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</si>
  <si>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</si>
  <si>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</si>
  <si>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</si>
  <si>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</si>
  <si>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</si>
  <si>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</si>
  <si>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</si>
  <si>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</si>
  <si>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</si>
  <si>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</si>
  <si>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</si>
  <si>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</si>
  <si>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</si>
  <si>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</si>
  <si>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</si>
  <si>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</si>
  <si>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</si>
  <si>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</si>
  <si>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</si>
  <si>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</si>
  <si>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</si>
  <si>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</si>
  <si>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</si>
  <si>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</si>
  <si>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</si>
  <si>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</si>
  <si>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</si>
  <si>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</si>
  <si>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</si>
  <si>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</si>
  <si>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</si>
  <si>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</si>
  <si>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</si>
  <si>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</si>
  <si>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</si>
  <si>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</si>
  <si>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</si>
  <si>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</si>
  <si>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</si>
  <si>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</si>
  <si>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</si>
  <si>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</si>
  <si>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</si>
  <si>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</si>
  <si>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</si>
  <si>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</si>
  <si>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</si>
  <si>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</si>
  <si>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</si>
  <si>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</si>
  <si>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</si>
  <si>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</si>
  <si>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</si>
  <si>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</si>
  <si>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</si>
  <si>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</si>
  <si>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</si>
  <si>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</si>
  <si>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</si>
  <si>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</si>
  <si>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</si>
  <si>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</si>
  <si>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</si>
  <si>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</si>
  <si>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</si>
  <si>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</si>
  <si>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</si>
  <si>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</si>
  <si>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</si>
  <si>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</si>
  <si>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</si>
  <si>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</si>
  <si>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</si>
  <si>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</si>
  <si>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</si>
  <si>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</si>
  <si>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</si>
  <si>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</si>
  <si>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</si>
  <si>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</si>
  <si>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</si>
  <si>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</si>
  <si>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</si>
  <si>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</si>
  <si>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</si>
  <si>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</si>
  <si>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</si>
  <si>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</si>
  <si>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</si>
  <si>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</si>
  <si>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</si>
  <si>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</si>
  <si>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</si>
  <si>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</si>
  <si>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</si>
  <si>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</si>
  <si>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</si>
  <si>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</si>
  <si>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</si>
  <si>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</si>
  <si>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</si>
  <si>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</si>
  <si>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</si>
  <si>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</si>
  <si>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</si>
  <si>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</si>
  <si>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</si>
  <si>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</si>
  <si>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</si>
  <si>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</si>
  <si>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</si>
  <si>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</si>
  <si>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</si>
  <si>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</si>
  <si>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</si>
  <si>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</si>
  <si>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</si>
  <si>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</si>
  <si>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</si>
  <si>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</si>
  <si>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</si>
  <si>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</si>
  <si>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</si>
  <si>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</si>
  <si>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</si>
  <si>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</si>
  <si>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</si>
  <si>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</si>
  <si>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</si>
  <si>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</si>
  <si>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</si>
  <si>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</si>
  <si>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</si>
  <si>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</si>
  <si>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</si>
  <si>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</si>
  <si>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</si>
  <si>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</si>
  <si>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</si>
  <si>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</si>
  <si>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</si>
  <si>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</si>
  <si>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</si>
  <si>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</si>
  <si>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</si>
  <si>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</si>
  <si>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</si>
  <si>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</si>
  <si>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</si>
  <si>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</si>
  <si>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</si>
  <si>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</si>
  <si>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</si>
  <si>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</si>
  <si>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</si>
  <si>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</si>
  <si>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</si>
  <si>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</si>
  <si>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</si>
  <si>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</si>
  <si>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</si>
  <si>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</si>
  <si>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</si>
  <si>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</si>
  <si>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</si>
  <si>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</si>
  <si>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</si>
  <si>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</si>
  <si>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</si>
  <si>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</si>
  <si>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</si>
  <si>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</si>
  <si>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</si>
  <si>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</si>
  <si>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</si>
  <si>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</si>
  <si>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</si>
  <si>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</si>
  <si>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</si>
  <si>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</si>
  <si>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</si>
  <si>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</si>
  <si>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</si>
  <si>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</si>
  <si>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</si>
  <si>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</si>
  <si>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</si>
  <si>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</si>
  <si>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</si>
  <si>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</si>
  <si>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</si>
  <si>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</si>
  <si>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</si>
  <si>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</si>
  <si>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</si>
  <si>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</si>
  <si>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</si>
  <si>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</si>
  <si>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</si>
  <si>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</si>
  <si>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</si>
  <si>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</si>
  <si>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</si>
  <si>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</si>
  <si>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</si>
  <si>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</si>
  <si>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</si>
  <si>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</si>
  <si>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</si>
  <si>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</si>
  <si>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</si>
  <si>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</si>
  <si>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</si>
  <si>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</si>
  <si>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</si>
  <si>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</si>
  <si>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</si>
  <si>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</si>
  <si>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</si>
  <si>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</si>
  <si>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</si>
  <si>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</si>
  <si>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</si>
  <si>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</si>
  <si>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</si>
  <si>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</si>
  <si>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</si>
  <si>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</si>
  <si>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</si>
  <si>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</si>
  <si>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</si>
  <si>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</si>
  <si>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</si>
  <si>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</si>
  <si>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</si>
  <si>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</si>
  <si>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</si>
  <si>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</si>
  <si>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</si>
  <si>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</si>
  <si>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</si>
  <si>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</si>
  <si>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</si>
  <si>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</si>
  <si>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</si>
  <si>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</si>
  <si>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</si>
  <si>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</si>
  <si>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</si>
  <si>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</si>
  <si>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</si>
  <si>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</si>
  <si>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</si>
  <si>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</si>
  <si>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</si>
  <si>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</si>
  <si>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</si>
  <si>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</si>
  <si>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</si>
  <si>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</si>
  <si>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</si>
  <si>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</si>
  <si>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</si>
  <si>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</si>
  <si>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</si>
  <si>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</si>
  <si>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</si>
  <si>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</si>
  <si>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</si>
  <si>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</si>
  <si>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</si>
  <si>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</si>
  <si>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</si>
  <si>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</si>
  <si>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</si>
  <si>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</si>
  <si>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</si>
  <si>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</si>
  <si>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</si>
  <si>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</si>
  <si>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</si>
  <si>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</si>
  <si>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</si>
  <si>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</si>
  <si>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</si>
  <si>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</si>
  <si>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</si>
  <si>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</si>
  <si>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</si>
  <si>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</si>
  <si>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</si>
  <si>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</si>
  <si>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</si>
  <si>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</si>
  <si>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</si>
  <si>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</si>
  <si>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</si>
  <si>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</si>
  <si>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</si>
  <si>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</si>
  <si>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</si>
  <si>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</si>
  <si>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</si>
  <si>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</si>
  <si>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</si>
  <si>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</si>
  <si>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</si>
  <si>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</si>
  <si>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</si>
  <si>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</si>
  <si>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</si>
  <si>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</si>
  <si>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</si>
  <si>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</si>
  <si>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</si>
  <si>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</si>
  <si>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</si>
  <si>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</si>
  <si>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</si>
  <si>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</si>
  <si>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</si>
  <si>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</si>
  <si>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</si>
  <si>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</si>
  <si>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</si>
  <si>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</si>
  <si>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</si>
  <si>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</si>
  <si>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</si>
  <si>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</si>
  <si>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</si>
  <si>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</si>
  <si>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</si>
  <si>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</si>
  <si>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</si>
  <si>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</si>
  <si>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</si>
  <si>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</si>
  <si>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</si>
  <si>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</si>
  <si>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</si>
  <si>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</si>
  <si>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</si>
  <si>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</si>
  <si>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</si>
  <si>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</si>
  <si>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</si>
  <si>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</si>
  <si>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</si>
  <si>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</si>
  <si>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</si>
  <si>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</si>
  <si>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</si>
  <si>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</si>
  <si>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</si>
  <si>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</si>
  <si>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</si>
  <si>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</si>
  <si>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</si>
  <si>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</si>
  <si>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</si>
  <si>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</si>
  <si>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</si>
  <si>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</si>
  <si>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</si>
  <si>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</si>
  <si>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</si>
  <si>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</si>
  <si>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</si>
  <si>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</si>
  <si>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</si>
  <si>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</si>
  <si>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</si>
  <si>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</si>
  <si>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</si>
  <si>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</si>
  <si>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</si>
  <si>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</si>
  <si>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</si>
  <si>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</si>
  <si>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</si>
  <si>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</si>
  <si>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</si>
  <si>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</si>
  <si>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</si>
  <si>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</si>
  <si>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</si>
  <si>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</si>
  <si>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</si>
  <si>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</si>
  <si>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</si>
  <si>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</si>
  <si>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</si>
  <si>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</si>
  <si>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</si>
  <si>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</si>
  <si>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</si>
  <si>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</si>
  <si>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</si>
  <si>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</si>
  <si>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</si>
  <si>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</si>
  <si>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</si>
  <si>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</si>
  <si>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</si>
  <si>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</si>
  <si>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</si>
  <si>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</si>
  <si>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</si>
  <si>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</si>
  <si>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</si>
  <si>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</si>
  <si>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</si>
  <si>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</si>
  <si>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</si>
  <si>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</si>
  <si>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</si>
  <si>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</si>
  <si>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</si>
  <si>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</si>
  <si>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</si>
  <si>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</si>
  <si>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</si>
  <si>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</si>
  <si>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</si>
  <si>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</si>
  <si>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</si>
  <si>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</si>
  <si>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</si>
  <si>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</si>
  <si>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</si>
  <si>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</si>
  <si>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</si>
  <si>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</si>
  <si>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</si>
  <si>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</si>
  <si>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</si>
  <si>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</si>
  <si>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</si>
  <si>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</si>
  <si>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</si>
  <si>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</si>
  <si>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</si>
  <si>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</si>
  <si>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</si>
  <si>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</si>
  <si>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</si>
  <si>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</si>
  <si>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</si>
  <si>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</si>
  <si>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</si>
  <si>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</si>
  <si>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</si>
  <si>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</si>
  <si>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</si>
  <si>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</si>
  <si>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</si>
  <si>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</si>
  <si>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</si>
  <si>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</si>
  <si>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</si>
  <si>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</si>
  <si>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</si>
  <si>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</si>
  <si>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</si>
  <si>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</si>
  <si>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</si>
  <si>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</si>
  <si>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</si>
  <si>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</si>
  <si>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</si>
  <si>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</si>
  <si>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</si>
  <si>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</si>
  <si>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</si>
  <si>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</si>
  <si>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</si>
  <si>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</si>
  <si>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</si>
  <si>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</si>
  <si>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</si>
  <si>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</si>
  <si>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</si>
  <si>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</si>
  <si>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</si>
  <si>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</si>
  <si>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</si>
  <si>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</si>
  <si>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</si>
  <si>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</si>
  <si>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</si>
  <si>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</si>
  <si>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</si>
  <si>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</si>
  <si>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</si>
  <si>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</si>
  <si>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</si>
  <si>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</si>
  <si>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</si>
  <si>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</si>
  <si>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</si>
  <si>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</si>
  <si>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</si>
  <si>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</si>
  <si>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</si>
  <si>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</si>
  <si>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</si>
  <si>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</si>
  <si>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</si>
  <si>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</si>
  <si>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</si>
  <si>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</si>
  <si>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</si>
  <si>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</si>
  <si>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</si>
  <si>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</si>
  <si>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</si>
  <si>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</si>
  <si>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</si>
  <si>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</si>
  <si>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</si>
  <si>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</si>
  <si>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</si>
  <si>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</si>
  <si>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</si>
  <si>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</si>
  <si>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</si>
  <si>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</si>
  <si>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</si>
  <si>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</si>
  <si>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</si>
  <si>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</si>
  <si>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</si>
  <si>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</si>
  <si>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</si>
  <si>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</si>
  <si>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</si>
  <si>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</si>
  <si>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</si>
  <si>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</si>
  <si>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</si>
  <si>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</si>
  <si>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</si>
  <si>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</si>
  <si>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</si>
  <si>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</si>
  <si>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</si>
  <si>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</si>
  <si>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</si>
  <si>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</si>
  <si>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</si>
  <si>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</si>
  <si>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</si>
  <si>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</si>
  <si>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</si>
  <si>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</si>
  <si>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</si>
  <si>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</si>
  <si>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</si>
  <si>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</si>
  <si>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</si>
  <si>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</si>
  <si>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</si>
  <si>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</si>
  <si>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</si>
  <si>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</si>
  <si>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</si>
  <si>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</si>
  <si>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</si>
  <si>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</si>
  <si>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</si>
  <si>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</si>
  <si>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</si>
  <si>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</si>
  <si>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</si>
  <si>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</si>
  <si>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</si>
  <si>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</si>
  <si>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</si>
  <si>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</si>
  <si>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</si>
  <si>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</si>
  <si>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</si>
  <si>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</si>
  <si>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</si>
  <si>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</si>
  <si>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</si>
  <si>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</si>
  <si>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</si>
  <si>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</si>
  <si>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</si>
  <si>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</si>
  <si>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</si>
  <si>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</si>
  <si>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</si>
  <si>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</si>
  <si>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</si>
  <si>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</si>
  <si>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</si>
  <si>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</si>
  <si>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</si>
  <si>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</si>
  <si>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</si>
  <si>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</si>
  <si>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</si>
  <si>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</si>
  <si>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</si>
  <si>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</si>
  <si>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</si>
  <si>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</si>
  <si>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</si>
  <si>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</si>
  <si>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</si>
  <si>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</si>
  <si>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</si>
  <si>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</si>
  <si>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</si>
  <si>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</si>
  <si>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</si>
  <si>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</si>
  <si>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</si>
  <si>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</si>
  <si>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</si>
  <si>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</si>
  <si>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</si>
  <si>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</si>
  <si>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</si>
  <si>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</si>
  <si>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</si>
  <si>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</si>
  <si>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</si>
  <si>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</si>
  <si>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</si>
  <si>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</si>
  <si>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</si>
  <si>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</si>
  <si>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</si>
  <si>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</si>
  <si>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</si>
  <si>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</si>
  <si>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</si>
  <si>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</si>
  <si>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</si>
  <si>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</si>
  <si>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</si>
  <si>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</si>
  <si>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</si>
  <si>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</si>
  <si>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</si>
  <si>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</si>
  <si>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</si>
  <si>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</si>
  <si>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</si>
  <si>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</si>
  <si>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</si>
  <si>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</si>
  <si>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</si>
  <si>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</si>
  <si>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</si>
  <si>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</si>
  <si>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</si>
  <si>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</si>
  <si>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</si>
  <si>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</si>
  <si>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</si>
  <si>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</si>
  <si>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</si>
  <si>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</si>
  <si>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</si>
  <si>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</si>
  <si>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</si>
  <si>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</si>
  <si>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</si>
  <si>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</si>
  <si>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</si>
  <si>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</si>
  <si>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</si>
  <si>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</si>
  <si>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</si>
  <si>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</si>
  <si>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</si>
  <si>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</si>
  <si>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</si>
  <si>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</si>
  <si>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</si>
  <si>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</si>
  <si>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</si>
  <si>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</si>
  <si>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</si>
  <si>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</si>
  <si>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</si>
  <si>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</si>
  <si>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</si>
  <si>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</si>
  <si>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</si>
  <si>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</si>
  <si>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</si>
  <si>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</si>
  <si>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</si>
  <si>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</si>
  <si>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</si>
  <si>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</si>
  <si>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</si>
  <si>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</si>
  <si>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</si>
  <si>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</si>
  <si>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</si>
  <si>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</si>
  <si>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</si>
  <si>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</si>
  <si>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</si>
  <si>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</si>
  <si>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</si>
  <si>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</si>
  <si>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</si>
  <si>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</si>
  <si>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</si>
  <si>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</si>
  <si>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</si>
  <si>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</si>
  <si>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</si>
  <si>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</si>
  <si>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</si>
  <si>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</si>
  <si>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</si>
  <si>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</si>
  <si>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</si>
  <si>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</si>
  <si>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</si>
  <si>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</si>
  <si>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</si>
  <si>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</si>
  <si>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</si>
  <si>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</si>
  <si>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</si>
  <si>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</si>
  <si>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</si>
  <si>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</si>
  <si>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</si>
  <si>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</si>
  <si>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</si>
  <si>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</si>
  <si>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</si>
  <si>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</si>
  <si>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</si>
  <si>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</si>
  <si>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</si>
  <si>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</si>
  <si>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</si>
  <si>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</si>
  <si>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</si>
  <si>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</si>
  <si>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</si>
  <si>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</si>
  <si>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</si>
  <si>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</si>
  <si>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</si>
  <si>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</si>
  <si>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</si>
  <si>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</si>
  <si>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</si>
  <si>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</si>
  <si>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</si>
  <si>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</si>
  <si>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</si>
  <si>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</si>
  <si>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</si>
  <si>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</si>
  <si>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</si>
  <si>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</si>
  <si>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</si>
  <si>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</si>
  <si>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</si>
  <si>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</si>
  <si>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</si>
  <si>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</si>
  <si>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</si>
  <si>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</si>
  <si>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</si>
  <si>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</si>
  <si>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</si>
  <si>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</si>
  <si>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</si>
  <si>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</si>
  <si>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</si>
  <si>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</si>
  <si>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</si>
  <si>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</si>
  <si>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</si>
  <si>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</si>
  <si>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</si>
  <si>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</si>
  <si>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</si>
  <si>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</si>
  <si>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</si>
  <si>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</si>
  <si>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</si>
  <si>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</si>
  <si>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</si>
  <si>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</si>
  <si>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</si>
  <si>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</si>
  <si>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</si>
  <si>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</si>
  <si>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</si>
  <si>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</si>
  <si>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</si>
  <si>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</si>
  <si>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</si>
  <si>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</si>
  <si>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</si>
  <si>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</si>
  <si>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</si>
  <si>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</si>
  <si>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</si>
  <si>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</si>
  <si>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</si>
  <si>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</si>
  <si>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</si>
  <si>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</si>
  <si>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</si>
  <si>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</si>
  <si>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</si>
  <si>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</si>
  <si>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</si>
  <si>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</si>
  <si>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</si>
  <si>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</si>
  <si>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</si>
  <si>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</si>
  <si>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</si>
  <si>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</si>
  <si>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</si>
  <si>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</si>
  <si>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</si>
  <si>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</si>
  <si>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</si>
  <si>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</si>
  <si>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</si>
  <si>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</si>
  <si>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</si>
  <si>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</si>
  <si>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</si>
  <si>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</si>
  <si>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</si>
  <si>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</si>
  <si>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</si>
  <si>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</si>
  <si>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</si>
  <si>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</si>
  <si>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</si>
  <si>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</si>
  <si>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</si>
  <si>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</si>
  <si>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</si>
  <si>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</si>
  <si>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</si>
  <si>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</si>
  <si>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</si>
  <si>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</si>
  <si>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</si>
  <si>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</si>
  <si>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</si>
  <si>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</si>
  <si>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</si>
  <si>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</si>
  <si>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</si>
  <si>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</si>
  <si>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</si>
  <si>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</si>
  <si>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</si>
  <si>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</si>
  <si>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</si>
  <si>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</si>
  <si>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</si>
  <si>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</si>
  <si>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</si>
  <si>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</si>
  <si>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</si>
  <si>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</si>
  <si>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</si>
  <si>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</si>
  <si>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</si>
  <si>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</si>
  <si>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</si>
  <si>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</si>
  <si>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</si>
  <si>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</si>
  <si>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</si>
  <si>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</si>
  <si>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</si>
  <si>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</si>
  <si>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</si>
  <si>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</si>
  <si>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</si>
  <si>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</si>
  <si>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</si>
  <si>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</si>
  <si>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</si>
  <si>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</si>
  <si>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</si>
  <si>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</si>
  <si>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</si>
  <si>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</si>
  <si>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</si>
  <si>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</si>
  <si>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</si>
  <si>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</si>
  <si>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</si>
  <si>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</si>
  <si>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</si>
  <si>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</si>
  <si>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</si>
  <si>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</si>
  <si>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</si>
  <si>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</si>
  <si>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</si>
  <si>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</si>
  <si>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</si>
  <si>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</si>
  <si>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</si>
  <si>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</si>
  <si>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</si>
  <si>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</si>
  <si>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</si>
  <si>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</si>
  <si>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</si>
  <si>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</si>
  <si>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</si>
  <si>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</si>
  <si>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</si>
  <si>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</si>
  <si>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</si>
  <si>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</si>
  <si>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</si>
  <si>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</si>
  <si>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</si>
  <si>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</si>
  <si>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</si>
  <si>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</si>
  <si>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</si>
  <si>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</si>
  <si>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</si>
  <si>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</si>
  <si>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</si>
  <si>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</si>
  <si>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</si>
  <si>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</si>
  <si>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</si>
  <si>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</si>
  <si>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</si>
  <si>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</si>
  <si>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</si>
  <si>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</si>
  <si>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</si>
  <si>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</si>
  <si>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</si>
  <si>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</si>
  <si>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</si>
  <si>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</si>
  <si>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</si>
  <si>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</si>
  <si>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</si>
  <si>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</si>
  <si>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</si>
  <si>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</si>
  <si>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</si>
  <si>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</si>
  <si>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</si>
  <si>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</si>
  <si>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</si>
  <si>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</si>
  <si>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</si>
  <si>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</si>
  <si>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</si>
  <si>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</si>
  <si>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</si>
  <si>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</si>
  <si>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</si>
  <si>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</si>
  <si>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</si>
  <si>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</si>
  <si>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</si>
  <si>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</si>
  <si>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</si>
  <si>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</si>
  <si>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</si>
  <si>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</si>
  <si>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</si>
  <si>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</si>
  <si>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</si>
  <si>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</si>
  <si>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</si>
  <si>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</si>
  <si>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</si>
  <si>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</si>
  <si>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</si>
  <si>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</si>
  <si>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</si>
  <si>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</si>
  <si>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</si>
  <si>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</si>
  <si>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</si>
  <si>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</si>
  <si>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</si>
  <si>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</si>
  <si>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</si>
  <si>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</si>
  <si>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</si>
  <si>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</si>
  <si>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</si>
  <si>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</si>
  <si>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</si>
  <si>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</si>
  <si>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</si>
  <si>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</si>
  <si>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</si>
  <si>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</si>
  <si>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</si>
  <si>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</si>
  <si>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</si>
  <si>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</si>
  <si>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</si>
  <si>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</si>
  <si>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</si>
  <si>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</si>
  <si>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</si>
  <si>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</si>
  <si>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</si>
  <si>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</si>
  <si>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</si>
  <si>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</si>
  <si>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</si>
  <si>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</si>
  <si>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</si>
  <si>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</si>
  <si>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</si>
  <si>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</si>
  <si>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</si>
  <si>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</si>
  <si>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</si>
  <si>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</si>
  <si>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</si>
  <si>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</si>
  <si>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</si>
  <si>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</si>
  <si>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</si>
  <si>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</si>
  <si>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</si>
  <si>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</si>
  <si>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</si>
  <si>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</si>
  <si>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</si>
  <si>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</si>
  <si>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</si>
  <si>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</si>
  <si>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</si>
  <si>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</si>
  <si>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</si>
  <si>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</si>
  <si>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</si>
  <si>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</si>
  <si>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</si>
  <si>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</si>
  <si>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</si>
  <si>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</si>
  <si>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</si>
  <si>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</si>
  <si>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</si>
  <si>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</si>
  <si>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</si>
  <si>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</si>
  <si>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</si>
  <si>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</si>
  <si>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</si>
  <si>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</si>
  <si>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</si>
  <si>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</si>
  <si>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</si>
  <si>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</si>
  <si>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</si>
  <si>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</si>
  <si>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</si>
  <si>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</si>
  <si>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</si>
  <si>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</si>
  <si>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</si>
  <si>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</si>
  <si>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</si>
  <si>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</si>
  <si>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</si>
  <si>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</si>
  <si>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</si>
  <si>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</si>
  <si>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</si>
  <si>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</si>
  <si>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</si>
  <si>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</si>
  <si>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</si>
  <si>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</si>
  <si>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</si>
  <si>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</si>
  <si>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</si>
  <si>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</si>
  <si>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</si>
  <si>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</si>
  <si>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</si>
  <si>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</si>
  <si>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</si>
  <si>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</si>
  <si>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</si>
  <si>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</si>
  <si>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</si>
  <si>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</si>
  <si>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</si>
  <si>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</si>
  <si>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</si>
  <si>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</si>
  <si>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</si>
  <si>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</si>
  <si>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</si>
  <si>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</si>
  <si>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</si>
  <si>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</si>
  <si>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</si>
  <si>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</si>
  <si>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</si>
  <si>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</si>
  <si>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</si>
  <si>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</si>
  <si>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</si>
  <si>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</si>
  <si>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</si>
  <si>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</si>
  <si>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</si>
  <si>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</si>
  <si>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</si>
  <si>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</si>
  <si>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</si>
  <si>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</si>
  <si>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</si>
  <si>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</si>
  <si>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</si>
  <si>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</si>
  <si>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</si>
  <si>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</si>
  <si>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</si>
  <si>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</si>
  <si>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</si>
  <si>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</si>
  <si>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</si>
  <si>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</si>
  <si>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</si>
  <si>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</si>
  <si>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</si>
  <si>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</si>
  <si>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</si>
  <si>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</si>
  <si>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</si>
  <si>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</si>
  <si>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</si>
  <si>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</si>
  <si>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</si>
  <si>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</si>
  <si>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</si>
  <si>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</si>
  <si>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</si>
  <si>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</si>
  <si>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</si>
  <si>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</si>
  <si>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</si>
  <si>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</si>
  <si>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</si>
  <si>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</si>
  <si>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</si>
  <si>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</si>
  <si>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</si>
  <si>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</si>
  <si>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</si>
  <si>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</si>
  <si>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</si>
  <si>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</si>
  <si>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</si>
  <si>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</si>
  <si>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</si>
  <si>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</si>
  <si>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</si>
  <si>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</si>
  <si>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</si>
  <si>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</si>
  <si>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</si>
  <si>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</si>
  <si>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</si>
  <si>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</si>
  <si>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</si>
  <si>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</si>
  <si>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</si>
  <si>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</si>
  <si>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</si>
  <si>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</si>
  <si>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</si>
  <si>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</si>
  <si>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</si>
  <si>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</si>
  <si>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</si>
  <si>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</si>
  <si>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</si>
  <si>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</si>
  <si>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</si>
  <si>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</si>
  <si>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</si>
  <si>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</si>
  <si>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</si>
  <si>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</si>
  <si>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</si>
  <si>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</si>
  <si>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</si>
  <si>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</si>
  <si>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</si>
  <si>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</si>
  <si>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</si>
  <si>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</si>
  <si>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</si>
  <si>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</si>
  <si>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</si>
  <si>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</si>
  <si>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</si>
  <si>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</si>
  <si>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</si>
  <si>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</si>
  <si>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</si>
  <si>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</si>
  <si>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</si>
  <si>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</si>
  <si>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</si>
  <si>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</si>
  <si>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</si>
  <si>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</si>
  <si>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</si>
  <si>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</si>
  <si>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</si>
  <si>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</si>
  <si>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</si>
  <si>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</si>
  <si>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</si>
  <si>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</si>
  <si>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</si>
  <si>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</si>
  <si>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</si>
  <si>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</si>
  <si>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</si>
  <si>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</si>
  <si>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</si>
  <si>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</si>
  <si>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</si>
  <si>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</si>
  <si>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</si>
  <si>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</si>
  <si>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</si>
  <si>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</si>
  <si>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</si>
  <si>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</si>
  <si>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</si>
  <si>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</si>
  <si>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</si>
  <si>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</si>
  <si>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</si>
  <si>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</si>
  <si>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</si>
  <si>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</si>
  <si>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</si>
  <si>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</si>
  <si>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</si>
  <si>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</si>
  <si>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</si>
  <si>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</si>
  <si>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</si>
  <si>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</si>
  <si>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</si>
  <si>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</si>
  <si>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</si>
  <si>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</si>
  <si>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</si>
  <si>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</si>
  <si>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</si>
  <si>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</si>
  <si>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</si>
  <si>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</si>
  <si>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</si>
  <si>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</si>
  <si>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</si>
  <si>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</si>
  <si>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</si>
  <si>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</si>
  <si>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</si>
  <si>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</si>
  <si>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</si>
  <si>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</si>
  <si>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</si>
  <si>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</si>
  <si>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</si>
  <si>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</si>
  <si>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</si>
  <si>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</si>
  <si>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</si>
  <si>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</si>
  <si>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</si>
  <si>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</si>
  <si>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</si>
  <si>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</si>
  <si>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</si>
  <si>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</si>
  <si>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</si>
  <si>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</si>
  <si>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</si>
  <si>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</si>
  <si>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</si>
  <si>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</si>
  <si>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</si>
  <si>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</si>
  <si>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</si>
  <si>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</si>
  <si>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</si>
  <si>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</si>
  <si>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</si>
  <si>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</si>
  <si>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</si>
  <si>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</si>
  <si>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</si>
  <si>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</si>
  <si>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</si>
  <si>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</si>
  <si>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</si>
  <si>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</si>
  <si>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</si>
  <si>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</si>
  <si>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</si>
  <si>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</si>
  <si>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</si>
  <si>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</si>
  <si>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</si>
  <si>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</si>
  <si>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</si>
  <si>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</si>
  <si>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</si>
  <si>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</si>
  <si>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</si>
  <si>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</si>
  <si>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</si>
  <si>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</si>
  <si>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</si>
  <si>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</si>
  <si>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</si>
  <si>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</si>
  <si>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</si>
  <si>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</si>
  <si>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</si>
  <si>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</si>
  <si>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</si>
  <si>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</si>
  <si>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</si>
  <si>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</si>
  <si>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</si>
  <si>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</si>
  <si>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</si>
  <si>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</si>
  <si>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</si>
  <si>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</si>
  <si>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</si>
  <si>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</si>
  <si>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</si>
  <si>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</si>
  <si>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</si>
  <si>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</si>
  <si>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</si>
  <si>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</si>
  <si>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</si>
  <si>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</si>
  <si>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</si>
  <si>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</si>
  <si>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</si>
  <si>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</si>
  <si>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</si>
  <si>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</si>
  <si>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</si>
  <si>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</si>
  <si>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</si>
  <si>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</si>
  <si>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</si>
  <si>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</si>
  <si>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</si>
  <si>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</si>
  <si>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</si>
  <si>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</si>
  <si>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</si>
  <si>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</si>
  <si>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</si>
  <si>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</si>
  <si>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</si>
  <si>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</si>
  <si>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</si>
  <si>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</si>
  <si>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</si>
  <si>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</si>
  <si>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</si>
  <si>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</si>
  <si>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</si>
  <si>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</si>
  <si>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</si>
  <si>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</si>
  <si>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</si>
  <si>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</si>
  <si>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</si>
  <si>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</si>
  <si>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</si>
  <si>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</si>
  <si>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</si>
  <si>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</si>
  <si>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</si>
  <si>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</si>
  <si>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</si>
  <si>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</si>
  <si>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</si>
  <si>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</si>
  <si>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</si>
  <si>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</si>
  <si>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</si>
  <si>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</si>
  <si>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</si>
  <si>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</si>
  <si>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</si>
  <si>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</si>
  <si>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</si>
  <si>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</si>
  <si>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</si>
  <si>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</si>
  <si>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</si>
  <si>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</si>
  <si>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</si>
  <si>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</si>
  <si>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</si>
  <si>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</si>
  <si>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</si>
  <si>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</si>
  <si>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</si>
  <si>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</si>
  <si>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</si>
  <si>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</si>
  <si>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</si>
  <si>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</si>
  <si>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</si>
  <si>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</si>
  <si>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</si>
  <si>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</si>
  <si>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</si>
  <si>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</si>
  <si>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</si>
  <si>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</si>
  <si>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</si>
  <si>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</si>
  <si>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</si>
  <si>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</si>
  <si>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</si>
  <si>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</si>
  <si>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</si>
  <si>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</si>
  <si>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</si>
  <si>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</si>
  <si>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</si>
  <si>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</si>
  <si>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</si>
  <si>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</si>
  <si>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</si>
  <si>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</si>
  <si>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</si>
  <si>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</si>
  <si>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</si>
  <si>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</si>
  <si>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</si>
  <si>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</si>
  <si>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</si>
  <si>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</si>
  <si>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</si>
  <si>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</si>
  <si>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</si>
  <si>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</si>
  <si>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</si>
  <si>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</si>
  <si>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</si>
  <si>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</si>
  <si>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</si>
  <si>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</si>
  <si>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</si>
  <si>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</si>
  <si>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</si>
  <si>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</si>
  <si>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</si>
  <si>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</si>
  <si>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</si>
  <si>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</si>
  <si>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</si>
  <si>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</si>
  <si>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</si>
  <si>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</si>
  <si>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</si>
  <si>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</si>
  <si>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</si>
  <si>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</si>
  <si>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</si>
  <si>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</si>
  <si>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</si>
  <si>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</si>
  <si>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</si>
  <si>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</si>
  <si>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</si>
  <si>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</si>
  <si>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</si>
  <si>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</si>
  <si>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</si>
  <si>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</si>
  <si>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</si>
  <si>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</si>
  <si>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</si>
  <si>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</si>
  <si>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</si>
  <si>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</si>
  <si>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</si>
  <si>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</si>
  <si>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</si>
  <si>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</si>
  <si>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</si>
  <si>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</si>
  <si>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</si>
  <si>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</si>
  <si>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</si>
  <si>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</si>
  <si>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</si>
  <si>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</si>
  <si>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</si>
  <si>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</si>
  <si>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</si>
  <si>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</si>
  <si>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</si>
  <si>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</si>
  <si>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</si>
  <si>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</si>
  <si>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</si>
  <si>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</si>
  <si>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</si>
  <si>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</si>
  <si>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</si>
  <si>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</si>
  <si>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</si>
  <si>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</si>
  <si>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</si>
  <si>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</si>
  <si>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</si>
  <si>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</si>
  <si>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</si>
  <si>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</si>
  <si>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</si>
  <si>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</si>
  <si>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</si>
  <si>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</si>
  <si>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</si>
  <si>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</si>
  <si>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</si>
  <si>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</si>
  <si>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</si>
  <si>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</si>
  <si>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</si>
  <si>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</si>
  <si>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</si>
  <si>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</si>
  <si>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</si>
  <si>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</si>
  <si>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</si>
  <si>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</si>
  <si>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</si>
  <si>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</si>
  <si>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</si>
  <si>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</si>
  <si>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</si>
  <si>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</si>
  <si>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</si>
  <si>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</si>
  <si>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</si>
  <si>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</si>
  <si>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</si>
  <si>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</si>
  <si>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</si>
  <si>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</si>
  <si>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</si>
  <si>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</si>
  <si>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</si>
  <si>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</si>
  <si>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</si>
  <si>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</si>
  <si>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</si>
  <si>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</si>
  <si>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</si>
  <si>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</si>
  <si>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</si>
  <si>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</si>
  <si>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</si>
  <si>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</si>
  <si>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</si>
  <si>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</si>
  <si>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</si>
  <si>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</si>
  <si>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</si>
  <si>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</si>
  <si>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</si>
  <si>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</si>
  <si>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</si>
  <si>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</si>
  <si>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</si>
  <si>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</si>
  <si>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</si>
  <si>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</si>
  <si>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</si>
  <si>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</si>
  <si>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</si>
  <si>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</si>
  <si>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</si>
  <si>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</si>
  <si>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</si>
  <si>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</si>
  <si>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</si>
  <si>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</si>
  <si>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</si>
  <si>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</si>
  <si>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</si>
  <si>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</si>
  <si>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</si>
  <si>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</si>
  <si>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</si>
  <si>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</si>
  <si>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</si>
  <si>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</si>
  <si>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</si>
  <si>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</si>
  <si>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</si>
  <si>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</si>
  <si>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</si>
  <si>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</si>
  <si>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</si>
  <si>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</si>
  <si>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</si>
  <si>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</si>
  <si>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</si>
  <si>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</si>
  <si>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</si>
  <si>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</si>
  <si>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</si>
  <si>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</si>
  <si>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</si>
  <si>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</si>
  <si>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</si>
  <si>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</si>
  <si>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</si>
  <si>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</si>
  <si>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</si>
  <si>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</si>
  <si>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</si>
  <si>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</si>
  <si>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</si>
  <si>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</si>
  <si>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</si>
  <si>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</si>
  <si>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</si>
  <si>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</si>
  <si>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</si>
  <si>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</si>
  <si>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</si>
  <si>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</si>
  <si>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</si>
  <si>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</si>
  <si>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</si>
  <si>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</si>
  <si>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</si>
  <si>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</si>
  <si>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</si>
  <si>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</si>
  <si>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</si>
  <si>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</si>
  <si>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</si>
  <si>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</si>
  <si>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</si>
  <si>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</si>
  <si>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</si>
  <si>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</si>
  <si>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</si>
  <si>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</si>
  <si>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</si>
  <si>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</si>
  <si>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</si>
  <si>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</si>
  <si>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</si>
  <si>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</si>
  <si>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</si>
  <si>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</si>
  <si>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</si>
  <si>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</si>
  <si>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</si>
  <si>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</si>
  <si>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</si>
  <si>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</si>
  <si>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</si>
  <si>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</si>
  <si>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</si>
  <si>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</si>
  <si>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</si>
  <si>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</si>
  <si>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</si>
  <si>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</si>
  <si>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</si>
  <si>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</si>
  <si>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</si>
  <si>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</si>
  <si>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</si>
  <si>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</si>
  <si>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</si>
  <si>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</si>
  <si>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</si>
  <si>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</si>
  <si>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</si>
  <si>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</si>
  <si>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</si>
  <si>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</si>
  <si>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</si>
  <si>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</si>
  <si>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</si>
  <si>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</si>
  <si>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</si>
  <si>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</si>
  <si>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</si>
  <si>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</si>
  <si>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</si>
  <si>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</si>
  <si>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</si>
  <si>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</si>
  <si>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</si>
  <si>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</si>
  <si>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</si>
  <si>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</si>
  <si>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</si>
  <si>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</si>
  <si>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</si>
  <si>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</si>
  <si>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</si>
  <si>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</si>
  <si>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</si>
  <si>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</si>
  <si>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</si>
  <si>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</si>
  <si>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</si>
  <si>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</si>
  <si>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</si>
  <si>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</si>
  <si>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</si>
  <si>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</si>
  <si>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</si>
  <si>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</si>
  <si>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</si>
  <si>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</si>
  <si>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</si>
  <si>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</si>
  <si>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</si>
  <si>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</si>
  <si>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</si>
  <si>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</si>
  <si>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</si>
  <si>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</si>
  <si>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</si>
  <si>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</si>
  <si>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</si>
  <si>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</si>
  <si>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</si>
  <si>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</si>
  <si>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</si>
  <si>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</si>
  <si>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</si>
  <si>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</si>
  <si>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</si>
  <si>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</si>
  <si>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</si>
  <si>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</si>
  <si>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</si>
  <si>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</si>
  <si>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</si>
  <si>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</si>
  <si>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</si>
  <si>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</si>
  <si>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</si>
  <si>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</si>
  <si>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</si>
  <si>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</si>
  <si>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</si>
  <si>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</si>
  <si>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</si>
  <si>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</si>
  <si>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</si>
  <si>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</si>
  <si>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</si>
  <si>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</si>
  <si>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</si>
  <si>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</si>
  <si>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</si>
  <si>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</si>
  <si>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</si>
  <si>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</si>
  <si>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</si>
  <si>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</si>
  <si>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</si>
  <si>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</si>
  <si>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</si>
  <si>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</si>
  <si>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</si>
  <si>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</si>
  <si>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</si>
  <si>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</si>
  <si>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</si>
  <si>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</si>
  <si>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</si>
  <si>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</si>
  <si>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</si>
  <si>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</si>
  <si>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</si>
  <si>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</si>
  <si>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</si>
  <si>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</si>
  <si>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</si>
  <si>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</si>
  <si>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</si>
  <si>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</si>
  <si>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</si>
  <si>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</si>
  <si>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</si>
  <si>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</si>
  <si>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</si>
  <si>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</si>
  <si>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</si>
  <si>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</si>
  <si>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</si>
  <si>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</si>
  <si>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</si>
  <si>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</si>
  <si>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</si>
  <si>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</si>
  <si>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</si>
  <si>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</si>
  <si>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</si>
  <si>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</si>
  <si>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</si>
  <si>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</si>
  <si>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</si>
  <si>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</si>
  <si>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</si>
  <si>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</si>
  <si>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</si>
  <si>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</si>
  <si>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</si>
  <si>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</si>
  <si>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</si>
  <si>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</si>
  <si>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</si>
  <si>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</si>
  <si>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</si>
  <si>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</si>
  <si>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</si>
  <si>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</si>
  <si>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</si>
  <si>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</si>
  <si>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</si>
  <si>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</si>
  <si>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</si>
  <si>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</si>
  <si>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</si>
  <si>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</si>
  <si>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</si>
  <si>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</si>
  <si>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</si>
  <si>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</si>
  <si>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</si>
  <si>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</si>
  <si>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</si>
  <si>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</si>
  <si>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</si>
  <si>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</si>
  <si>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</si>
  <si>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</si>
  <si>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</si>
  <si>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</si>
  <si>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</si>
  <si>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</si>
  <si>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</si>
  <si>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</si>
  <si>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</si>
  <si>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</si>
  <si>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</si>
  <si>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</si>
  <si>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</si>
  <si>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</si>
  <si>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</si>
  <si>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</si>
  <si>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</si>
  <si>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</si>
  <si>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</si>
  <si>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</si>
  <si>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</si>
  <si>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</si>
  <si>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</si>
  <si>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</si>
  <si>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</si>
  <si>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</si>
  <si>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</si>
  <si>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</si>
  <si>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</si>
  <si>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</si>
  <si>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</si>
  <si>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</si>
  <si>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</si>
  <si>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</si>
  <si>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</si>
  <si>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</si>
  <si>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</si>
  <si>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</si>
  <si>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</si>
  <si>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</si>
  <si>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</si>
  <si>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</si>
  <si>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</si>
  <si>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</si>
  <si>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</si>
  <si>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</si>
  <si>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</si>
  <si>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</si>
  <si>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</si>
  <si>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</si>
  <si>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</si>
  <si>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</si>
  <si>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</si>
  <si>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</si>
  <si>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</si>
  <si>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</si>
  <si>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</si>
  <si>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</si>
  <si>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</si>
  <si>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</si>
  <si>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</si>
  <si>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</si>
  <si>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</si>
  <si>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</si>
  <si>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</si>
  <si>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</si>
  <si>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</si>
  <si>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</si>
  <si>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</si>
  <si>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</si>
  <si>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</si>
  <si>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</si>
  <si>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</si>
  <si>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</si>
  <si>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</si>
  <si>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</si>
  <si>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</si>
  <si>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</si>
  <si>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</si>
  <si>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</si>
  <si>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</si>
  <si>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</si>
  <si>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</si>
  <si>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</si>
  <si>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</si>
  <si>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</si>
  <si>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</si>
  <si>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</si>
  <si>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</si>
  <si>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</si>
  <si>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</si>
  <si>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</si>
  <si>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</si>
  <si>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</si>
  <si>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</si>
  <si>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</si>
  <si>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</si>
  <si>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</si>
  <si>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</si>
  <si>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</si>
  <si>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</si>
  <si>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</si>
  <si>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</si>
  <si>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</si>
  <si>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</si>
  <si>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</si>
  <si>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</si>
  <si>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</si>
  <si>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</si>
  <si>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</si>
  <si>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</si>
  <si>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</si>
  <si>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</si>
  <si>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</si>
  <si>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</si>
  <si>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</si>
  <si>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</si>
  <si>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</si>
  <si>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</si>
  <si>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</si>
  <si>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</si>
  <si>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</si>
  <si>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</si>
  <si>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</si>
  <si>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</si>
  <si>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</si>
  <si>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</si>
  <si>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</si>
  <si>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</si>
  <si>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</si>
  <si>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</si>
  <si>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</si>
  <si>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</si>
  <si>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</si>
  <si>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</si>
  <si>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</si>
  <si>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</si>
  <si>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</si>
  <si>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</si>
  <si>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</si>
  <si>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</si>
  <si>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</si>
  <si>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</si>
  <si>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</si>
  <si>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</si>
  <si>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</si>
  <si>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</si>
  <si>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</si>
  <si>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</si>
  <si>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</si>
  <si>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</si>
  <si>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</si>
  <si>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</si>
  <si>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</si>
  <si>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</si>
  <si>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</si>
  <si>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</si>
  <si>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</si>
  <si>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</si>
  <si>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</si>
  <si>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</si>
  <si>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</si>
  <si>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</si>
  <si>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</si>
  <si>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</si>
  <si>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</si>
  <si>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</si>
  <si>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</si>
  <si>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</si>
  <si>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</si>
  <si>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</si>
  <si>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</si>
  <si>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</si>
  <si>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</si>
  <si>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</si>
  <si>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</si>
  <si>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</si>
  <si>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</si>
  <si>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</si>
  <si>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</si>
  <si>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</si>
  <si>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</si>
  <si>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</si>
  <si>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</si>
  <si>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</si>
  <si>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</si>
  <si>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</si>
  <si>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</si>
  <si>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</si>
  <si>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</si>
  <si>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</si>
  <si>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</si>
  <si>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</si>
  <si>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</si>
  <si>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</si>
  <si>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</si>
  <si>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</si>
  <si>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</si>
  <si>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</si>
  <si>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</si>
  <si>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</si>
  <si>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</si>
  <si>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</si>
  <si>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</si>
  <si>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</si>
  <si>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</si>
  <si>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</si>
  <si>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</si>
  <si>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</si>
  <si>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</si>
  <si>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</si>
  <si>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</si>
  <si>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</si>
  <si>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</si>
  <si>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</si>
  <si>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</si>
  <si>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</si>
  <si>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</si>
  <si>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</si>
  <si>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</si>
  <si>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</si>
  <si>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</si>
  <si>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</si>
  <si>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</si>
  <si>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</si>
  <si>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</si>
  <si>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</si>
  <si>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</si>
  <si>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</si>
  <si>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</si>
  <si>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</si>
  <si>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</si>
  <si>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</si>
  <si>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</si>
  <si>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</si>
  <si>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</si>
  <si>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</si>
  <si>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</si>
  <si>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</si>
  <si>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</si>
  <si>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</si>
  <si>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</si>
  <si>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</si>
  <si>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</si>
  <si>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</si>
  <si>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</si>
  <si>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</si>
  <si>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</si>
  <si>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</si>
  <si>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</si>
  <si>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</si>
  <si>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</si>
  <si>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</si>
  <si>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</si>
  <si>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</si>
  <si>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</si>
  <si>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</si>
  <si>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</si>
  <si>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</si>
  <si>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</si>
  <si>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</si>
  <si>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</si>
  <si>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</si>
  <si>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</si>
  <si>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</si>
  <si>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</si>
  <si>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</si>
  <si>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</si>
  <si>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</si>
  <si>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</si>
  <si>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</si>
  <si>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</si>
  <si>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</si>
  <si>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</si>
  <si>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</si>
  <si>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</si>
  <si>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</si>
  <si>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</si>
  <si>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</si>
  <si>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</si>
  <si>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</si>
  <si>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</si>
  <si>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</si>
  <si>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</si>
  <si>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</si>
  <si>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</si>
  <si>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</si>
  <si>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</si>
  <si>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</si>
  <si>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</si>
  <si>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</si>
  <si>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</si>
  <si>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</si>
  <si>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</si>
  <si>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</si>
  <si>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</si>
  <si>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</si>
  <si>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</si>
  <si>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</si>
  <si>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</si>
  <si>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</si>
  <si>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</si>
  <si>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</si>
  <si>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</si>
  <si>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</si>
  <si>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</si>
  <si>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</si>
  <si>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</si>
  <si>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</si>
  <si>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</si>
  <si>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</si>
  <si>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</si>
  <si>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</si>
  <si>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</si>
  <si>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</si>
  <si>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</si>
  <si>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</si>
  <si>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</si>
  <si>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</si>
  <si>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</si>
  <si>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</si>
  <si>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</si>
  <si>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</si>
  <si>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</si>
  <si>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</si>
  <si>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</si>
  <si>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</si>
  <si>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</si>
  <si>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</si>
  <si>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</si>
  <si>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</si>
  <si>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</si>
  <si>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</si>
  <si>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</si>
  <si>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</si>
  <si>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</si>
  <si>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</si>
  <si>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</si>
  <si>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</si>
  <si>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</si>
  <si>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</si>
  <si>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</si>
  <si>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</si>
  <si>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</si>
  <si>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</si>
  <si>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</si>
  <si>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</si>
  <si>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</si>
  <si>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</si>
  <si>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</si>
  <si>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</si>
  <si>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</si>
  <si>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</si>
  <si>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</si>
  <si>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</si>
  <si>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</si>
  <si>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</si>
  <si>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</si>
  <si>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</si>
  <si>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</si>
  <si>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</si>
  <si>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</si>
  <si>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</si>
  <si>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</si>
  <si>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</si>
  <si>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</si>
  <si>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</si>
  <si>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</si>
  <si>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</si>
  <si>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</si>
  <si>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</si>
  <si>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</si>
  <si>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</si>
  <si>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</si>
  <si>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</si>
  <si>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</si>
  <si>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</si>
  <si>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</si>
  <si>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</si>
  <si>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</si>
  <si>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</si>
  <si>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</si>
  <si>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</si>
  <si>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</si>
  <si>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</si>
  <si>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</si>
  <si>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</si>
  <si>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</si>
  <si>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</si>
  <si>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</si>
  <si>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</si>
  <si>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</si>
  <si>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</si>
  <si>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</si>
  <si>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</si>
  <si>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</si>
  <si>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</si>
  <si>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</si>
  <si>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</si>
  <si>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</si>
  <si>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</si>
  <si>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</si>
  <si>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</si>
  <si>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</si>
  <si>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</si>
  <si>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</si>
  <si>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</si>
  <si>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</si>
  <si>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</si>
  <si>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</si>
  <si>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</si>
  <si>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</si>
  <si>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</si>
  <si>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</si>
  <si>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</si>
  <si>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</si>
  <si>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</si>
  <si>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</si>
  <si>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</si>
  <si>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</si>
  <si>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</si>
  <si>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</si>
  <si>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</si>
  <si>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</si>
  <si>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</si>
  <si>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</si>
  <si>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</si>
  <si>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</si>
  <si>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</si>
  <si>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</si>
  <si>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</si>
  <si>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</si>
  <si>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</si>
  <si>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</si>
  <si>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</si>
  <si>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</si>
  <si>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</si>
  <si>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</si>
  <si>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</si>
  <si>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</si>
  <si>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</si>
  <si>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</si>
  <si>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</si>
  <si>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</si>
  <si>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</si>
  <si>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</si>
  <si>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</si>
  <si>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</si>
  <si>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</si>
  <si>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</si>
  <si>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</si>
  <si>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</si>
  <si>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</si>
  <si>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</si>
  <si>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</si>
  <si>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</si>
  <si>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</si>
  <si>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</si>
  <si>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</si>
  <si>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</si>
  <si>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</si>
  <si>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</si>
  <si>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</si>
  <si>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</si>
  <si>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</si>
  <si>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</si>
  <si>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</si>
  <si>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</si>
  <si>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</si>
  <si>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</si>
  <si>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</si>
  <si>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</si>
  <si>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</si>
  <si>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</si>
  <si>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</si>
  <si>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</si>
  <si>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</si>
  <si>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</si>
  <si>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</si>
  <si>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</si>
  <si>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</si>
  <si>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</si>
  <si>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</si>
  <si>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</si>
  <si>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</si>
  <si>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</si>
  <si>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</si>
  <si>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</si>
  <si>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</si>
  <si>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</si>
  <si>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</si>
  <si>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</si>
  <si>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</si>
  <si>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</si>
  <si>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</si>
  <si>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</si>
  <si>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</si>
  <si>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</si>
  <si>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</si>
  <si>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</si>
  <si>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</si>
  <si>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</si>
  <si>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</si>
  <si>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</si>
  <si>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</si>
  <si>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</si>
  <si>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</si>
  <si>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</si>
  <si>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</si>
  <si>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</si>
  <si>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</si>
  <si>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</si>
  <si>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</si>
  <si>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</si>
  <si>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</si>
  <si>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</si>
  <si>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</si>
  <si>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</si>
  <si>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</si>
  <si>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</si>
  <si>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</si>
  <si>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</si>
  <si>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</si>
  <si>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</si>
  <si>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</si>
  <si>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</si>
  <si>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</si>
  <si>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</si>
  <si>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</si>
  <si>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</si>
  <si>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</si>
  <si>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</si>
  <si>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</si>
  <si>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</si>
  <si>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</si>
  <si>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</si>
  <si>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</si>
  <si>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</si>
  <si>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</si>
  <si>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</si>
  <si>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</si>
  <si>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</si>
  <si>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</si>
  <si>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</si>
  <si>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</si>
  <si>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</si>
  <si>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</si>
  <si>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</si>
  <si>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</si>
  <si>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</si>
  <si>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</si>
  <si>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</si>
  <si>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</si>
  <si>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</si>
  <si>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</si>
  <si>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</si>
  <si>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</si>
  <si>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</si>
  <si>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</si>
  <si>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</si>
  <si>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</si>
  <si>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</si>
  <si>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</si>
  <si>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</si>
  <si>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</si>
  <si>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</si>
  <si>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</si>
  <si>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</si>
  <si>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</si>
  <si>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</si>
  <si>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</si>
  <si>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</si>
  <si>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</si>
  <si>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</si>
  <si>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</si>
  <si>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</si>
  <si>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</si>
  <si>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</si>
  <si>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</si>
  <si>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</si>
  <si>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</si>
  <si>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</si>
  <si>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</si>
  <si>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</si>
  <si>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</si>
  <si>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</si>
  <si>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</si>
  <si>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</si>
  <si>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</si>
  <si>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</si>
  <si>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</si>
  <si>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</si>
  <si>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</si>
  <si>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</si>
  <si>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</si>
  <si>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</si>
  <si>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</si>
  <si>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</si>
  <si>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</si>
  <si>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</si>
  <si>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</si>
  <si>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</si>
  <si>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</si>
  <si>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</si>
  <si>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</si>
  <si>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</si>
  <si>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</si>
  <si>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</si>
  <si>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</si>
  <si>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</si>
  <si>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</si>
  <si>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</si>
  <si>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</si>
  <si>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</si>
  <si>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</si>
  <si>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</si>
  <si>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</si>
  <si>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</si>
  <si>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</si>
  <si>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</si>
  <si>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</si>
  <si>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</si>
  <si>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</si>
  <si>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</si>
  <si>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</si>
  <si>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</si>
  <si>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</si>
  <si>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</si>
  <si>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</si>
  <si>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</si>
  <si>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</si>
  <si>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</si>
  <si>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</si>
  <si>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</si>
  <si>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</si>
  <si>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</si>
  <si>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</si>
  <si>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</si>
  <si>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</si>
  <si>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</si>
  <si>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</si>
  <si>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</si>
  <si>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</si>
  <si>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</si>
  <si>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</si>
  <si>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</si>
  <si>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</si>
  <si>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</si>
  <si>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</si>
  <si>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</si>
  <si>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</si>
  <si>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</si>
  <si>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</si>
  <si>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</si>
  <si>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</si>
  <si>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</si>
  <si>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</si>
  <si>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</si>
  <si>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</si>
  <si>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</si>
  <si>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</si>
  <si>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</si>
  <si>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</si>
  <si>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</si>
  <si>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</si>
  <si>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</si>
  <si>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</si>
  <si>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</si>
  <si>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</si>
  <si>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</si>
  <si>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</si>
  <si>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</si>
  <si>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</si>
  <si>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</si>
  <si>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</si>
  <si>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</si>
  <si>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</si>
  <si>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</si>
  <si>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</si>
  <si>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</si>
  <si>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</si>
  <si>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</si>
  <si>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</si>
  <si>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</si>
  <si>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</si>
  <si>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</si>
  <si>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</si>
  <si>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</si>
  <si>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</si>
  <si>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</si>
  <si>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</si>
  <si>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</si>
  <si>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</si>
  <si>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</si>
  <si>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</si>
  <si>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</si>
  <si>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</si>
  <si>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</si>
  <si>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</si>
  <si>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</si>
  <si>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</si>
  <si>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</si>
  <si>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</si>
  <si>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</si>
  <si>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</si>
  <si>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</si>
  <si>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</si>
  <si>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</si>
  <si>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</si>
  <si>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</si>
  <si>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</si>
  <si>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</si>
  <si>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</si>
  <si>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</si>
  <si>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</si>
  <si>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</si>
  <si>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</si>
  <si>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</si>
  <si>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</si>
  <si>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</si>
  <si>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</si>
  <si>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</si>
  <si>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</si>
  <si>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</si>
  <si>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</si>
  <si>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</si>
  <si>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</si>
  <si>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</si>
  <si>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</si>
  <si>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</si>
  <si>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</si>
  <si>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</si>
  <si>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</si>
  <si>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</si>
  <si>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</si>
  <si>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</si>
  <si>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</si>
  <si>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</si>
  <si>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</si>
  <si>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</si>
  <si>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</si>
  <si>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</si>
  <si>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</si>
  <si>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</si>
  <si>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</si>
  <si>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</si>
  <si>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</si>
  <si>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</si>
  <si>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</si>
  <si>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</si>
  <si>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</si>
  <si>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</si>
  <si>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</si>
  <si>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</si>
  <si>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</si>
  <si>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</si>
  <si>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</si>
  <si>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</si>
  <si>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</si>
  <si>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</si>
  <si>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</si>
  <si>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</si>
  <si>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</si>
  <si>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</si>
  <si>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</si>
  <si>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</si>
  <si>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</si>
  <si>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</si>
  <si>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</si>
  <si>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</si>
  <si>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</si>
  <si>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</si>
  <si>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</si>
  <si>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</si>
  <si>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</si>
  <si>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</si>
  <si>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</si>
  <si>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</si>
  <si>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</si>
  <si>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</si>
  <si>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</si>
  <si>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</si>
  <si>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</si>
  <si>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</si>
  <si>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</si>
  <si>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</si>
  <si>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</si>
  <si>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</si>
  <si>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</si>
  <si>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</si>
  <si>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</si>
  <si>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</si>
  <si>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</si>
  <si>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</si>
  <si>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</si>
  <si>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</si>
  <si>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</si>
  <si>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</si>
  <si>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</si>
  <si>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</si>
  <si>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</si>
  <si>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</si>
  <si>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</si>
  <si>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</si>
  <si>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</si>
  <si>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</si>
  <si>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</si>
  <si>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</si>
  <si>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</si>
  <si>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</si>
  <si>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</si>
  <si>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</si>
  <si>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</si>
  <si>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</si>
  <si>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</si>
  <si>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</si>
  <si>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</si>
  <si>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</si>
  <si>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</si>
  <si>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</si>
  <si>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</si>
  <si>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</si>
  <si>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</si>
  <si>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</si>
  <si>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</si>
  <si>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</si>
  <si>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</si>
  <si>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</si>
  <si>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</si>
  <si>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</si>
  <si>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</si>
  <si>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</si>
  <si>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</si>
  <si>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</si>
  <si>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</si>
  <si>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</si>
  <si>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</si>
  <si>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</si>
  <si>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</si>
  <si>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</si>
  <si>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</si>
  <si>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</si>
  <si>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</si>
  <si>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</si>
  <si>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</si>
  <si>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</si>
  <si>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</si>
  <si>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</si>
  <si>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</si>
  <si>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</si>
  <si>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</si>
  <si>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</si>
  <si>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</si>
  <si>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</si>
  <si>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</si>
  <si>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</si>
  <si>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</si>
  <si>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</si>
  <si>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</si>
  <si>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</si>
  <si>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</si>
  <si>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</si>
  <si>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</si>
  <si>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</si>
  <si>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</si>
  <si>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</si>
  <si>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</si>
  <si>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</si>
  <si>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</si>
  <si>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</si>
  <si>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</si>
  <si>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</si>
  <si>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</si>
  <si>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</si>
  <si>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</si>
  <si>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</si>
  <si>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</si>
  <si>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</si>
  <si>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</si>
  <si>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</si>
  <si>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</si>
  <si>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</si>
  <si>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</si>
  <si>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</si>
  <si>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</si>
  <si>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</si>
  <si>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</si>
  <si>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</si>
  <si>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</si>
  <si>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</si>
  <si>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</si>
  <si>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</si>
  <si>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</si>
  <si>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</si>
  <si>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</si>
  <si>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</si>
  <si>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</si>
  <si>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</si>
  <si>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</si>
  <si>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</si>
  <si>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</si>
  <si>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</si>
  <si>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</si>
  <si>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</si>
  <si>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</si>
  <si>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</si>
  <si>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</si>
  <si>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</si>
  <si>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</si>
  <si>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</si>
  <si>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</si>
  <si>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</si>
  <si>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</si>
  <si>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</si>
  <si>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</si>
  <si>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</si>
  <si>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</si>
  <si>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</si>
  <si>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</si>
  <si>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</si>
  <si>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</si>
  <si>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</si>
  <si>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</si>
  <si>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</si>
  <si>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</si>
  <si>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</si>
  <si>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</si>
  <si>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</si>
  <si>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</si>
  <si>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</si>
  <si>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</si>
  <si>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</si>
  <si>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</si>
  <si>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</si>
  <si>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</si>
  <si>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</si>
  <si>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</si>
  <si>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</si>
  <si>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</si>
  <si>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</si>
  <si>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</si>
  <si>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</si>
  <si>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</si>
  <si>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</si>
  <si>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</si>
  <si>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</si>
  <si>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</si>
  <si>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</si>
  <si>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</si>
  <si>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</si>
  <si>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</si>
  <si>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</si>
  <si>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</si>
  <si>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</si>
  <si>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</si>
  <si>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</si>
  <si>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</si>
  <si>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</si>
  <si>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</si>
  <si>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</si>
  <si>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</si>
  <si>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</si>
  <si>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</si>
  <si>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</si>
  <si>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</si>
  <si>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</si>
  <si>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</si>
  <si>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</si>
  <si>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</si>
  <si>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</si>
  <si>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</si>
  <si>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</si>
  <si>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</si>
  <si>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</si>
  <si>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</si>
  <si>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</si>
  <si>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</si>
  <si>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</si>
  <si>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</si>
  <si>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</si>
  <si>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</si>
  <si>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</si>
  <si>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</si>
  <si>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</si>
  <si>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</si>
  <si>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</si>
  <si>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</si>
  <si>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</si>
  <si>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</si>
  <si>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</si>
  <si>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</si>
  <si>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</si>
  <si>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</si>
  <si>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</si>
  <si>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</si>
  <si>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</si>
  <si>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</si>
  <si>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</si>
  <si>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</si>
  <si>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</si>
  <si>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</si>
  <si>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</si>
  <si>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</si>
  <si>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</si>
  <si>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</si>
  <si>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</si>
  <si>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</si>
  <si>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</si>
  <si>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</si>
  <si>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</si>
  <si>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</si>
  <si>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</si>
  <si>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</si>
  <si>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</si>
  <si>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</si>
  <si>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</si>
  <si>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</si>
  <si>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</si>
  <si>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</si>
  <si>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</si>
  <si>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</si>
  <si>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</si>
  <si>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</si>
  <si>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</si>
  <si>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</si>
  <si>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</si>
  <si>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</si>
  <si>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</si>
  <si>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</si>
  <si>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</si>
  <si>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</si>
  <si>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</si>
  <si>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</si>
  <si>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</si>
  <si>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</si>
  <si>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</si>
  <si>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</si>
  <si>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</si>
  <si>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</si>
  <si>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</si>
  <si>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</si>
  <si>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</si>
  <si>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</si>
  <si>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</si>
  <si>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</si>
  <si>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</si>
  <si>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</si>
  <si>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</si>
  <si>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</si>
  <si>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</si>
  <si>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</si>
  <si>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</si>
  <si>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</si>
  <si>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</si>
  <si>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</si>
  <si>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</si>
  <si>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</si>
  <si>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</si>
  <si>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</si>
  <si>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</si>
  <si>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</si>
  <si>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</si>
  <si>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</si>
  <si>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</si>
  <si>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</si>
  <si>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</si>
  <si>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</si>
  <si>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</si>
  <si>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</si>
  <si>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</si>
  <si>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</si>
  <si>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</si>
  <si>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</si>
  <si>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</si>
  <si>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</si>
  <si>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</si>
  <si>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</si>
  <si>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</si>
  <si>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</si>
  <si>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</si>
  <si>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</si>
  <si>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</si>
  <si>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</si>
  <si>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</si>
  <si>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</si>
  <si>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</si>
  <si>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</si>
  <si>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</si>
  <si>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</si>
  <si>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</si>
  <si>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</si>
  <si>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</si>
  <si>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</si>
  <si>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</si>
  <si>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</si>
  <si>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</si>
  <si>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</si>
  <si>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</si>
  <si>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</si>
  <si>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</si>
  <si>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</si>
  <si>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</si>
  <si>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</si>
  <si>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</si>
  <si>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</si>
  <si>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</si>
  <si>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</si>
  <si>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</si>
  <si>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</si>
  <si>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</si>
  <si>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</si>
  <si>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</si>
  <si>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</si>
  <si>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</si>
  <si>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</si>
  <si>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</si>
  <si>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</si>
  <si>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</si>
  <si>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</si>
  <si>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</si>
  <si>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</si>
  <si>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</si>
  <si>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</si>
  <si>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</si>
  <si>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</si>
  <si>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</si>
  <si>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</si>
  <si>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</si>
  <si>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</si>
  <si>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</si>
  <si>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</si>
  <si>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</si>
  <si>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</si>
  <si>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</si>
  <si>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</si>
  <si>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</si>
  <si>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</si>
  <si>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</si>
  <si>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</si>
  <si>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</si>
  <si>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</si>
  <si>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</si>
  <si>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</si>
  <si>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</si>
  <si>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</si>
  <si>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</si>
  <si>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</si>
  <si>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</si>
  <si>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</si>
  <si>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</si>
  <si>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</si>
  <si>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</si>
  <si>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</si>
  <si>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</si>
  <si>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</si>
  <si>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</si>
  <si>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</si>
  <si>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</si>
  <si>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</si>
  <si>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</si>
  <si>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</si>
  <si>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</si>
  <si>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</si>
  <si>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</si>
  <si>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</si>
  <si>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</si>
  <si>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</si>
  <si>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</si>
  <si>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</si>
  <si>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</si>
  <si>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</si>
  <si>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</si>
  <si>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</si>
  <si>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</si>
  <si>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</si>
  <si>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</si>
  <si>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</si>
  <si>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</si>
  <si>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</si>
  <si>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</si>
  <si>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</si>
  <si>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</si>
  <si>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</si>
  <si>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</si>
  <si>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</si>
  <si>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</si>
  <si>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</si>
  <si>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</si>
  <si>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</si>
  <si>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</si>
  <si>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</si>
  <si>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</si>
  <si>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</si>
  <si>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</si>
  <si>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</si>
  <si>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</si>
  <si>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</si>
  <si>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</si>
  <si>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</si>
  <si>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</si>
  <si>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</si>
  <si>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</si>
  <si>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</si>
  <si>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</si>
  <si>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</si>
  <si>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</si>
  <si>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</si>
  <si>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</si>
  <si>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</si>
  <si>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</si>
  <si>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</si>
  <si>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</si>
  <si>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</si>
  <si>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</si>
  <si>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</si>
  <si>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</si>
  <si>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</si>
  <si>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</si>
  <si>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</si>
  <si>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</si>
  <si>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</si>
  <si>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</si>
  <si>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</si>
  <si>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</si>
  <si>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</si>
  <si>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</si>
  <si>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</si>
  <si>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</si>
  <si>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</si>
  <si>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</si>
  <si>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</si>
  <si>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</si>
  <si>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</si>
  <si>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</si>
  <si>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</si>
  <si>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</si>
  <si>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</si>
  <si>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</si>
  <si>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</si>
  <si>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</si>
  <si>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</si>
  <si>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</si>
  <si>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</si>
  <si>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</si>
  <si>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</si>
  <si>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</si>
  <si>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</si>
  <si>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</si>
  <si>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</si>
  <si>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</si>
  <si>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</si>
  <si>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</si>
  <si>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</si>
  <si>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</si>
  <si>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</si>
  <si>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</si>
  <si>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</si>
  <si>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</si>
  <si>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</si>
  <si>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</si>
  <si>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</si>
  <si>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</si>
  <si>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</si>
  <si>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</si>
  <si>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</si>
  <si>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</si>
  <si>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</si>
  <si>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</si>
  <si>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</si>
  <si>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</si>
  <si>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</si>
  <si>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</si>
  <si>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</si>
  <si>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</si>
  <si>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</si>
  <si>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</si>
  <si>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</si>
  <si>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</si>
  <si>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</si>
  <si>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</si>
  <si>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</si>
  <si>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</si>
  <si>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</si>
  <si>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</si>
  <si>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</si>
  <si>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</si>
  <si>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</si>
  <si>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</si>
  <si>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</si>
  <si>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</si>
  <si>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</si>
  <si>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</si>
  <si>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</si>
  <si>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</si>
  <si>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</si>
  <si>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</si>
  <si>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</si>
  <si>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</si>
  <si>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</si>
  <si>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</si>
  <si>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</si>
  <si>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</si>
  <si>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</si>
  <si>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</si>
  <si>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</si>
  <si>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</si>
  <si>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</si>
  <si>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</si>
  <si>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</si>
  <si>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</si>
  <si>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</si>
  <si>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</si>
  <si>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</si>
  <si>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</si>
  <si>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</si>
  <si>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</si>
  <si>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</si>
  <si>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</si>
  <si>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</si>
  <si>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</si>
  <si>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</si>
  <si>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</si>
  <si>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</si>
  <si>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</si>
  <si>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</si>
  <si>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</si>
  <si>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</si>
  <si>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</si>
  <si>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</si>
  <si>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</si>
  <si>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</si>
  <si>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</si>
  <si>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</si>
  <si>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</si>
  <si>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</si>
  <si>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</si>
  <si>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</si>
  <si>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</si>
  <si>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</si>
  <si>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</si>
  <si>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</si>
  <si>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</si>
  <si>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</si>
  <si>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</si>
  <si>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</si>
  <si>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</si>
  <si>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</si>
  <si>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</si>
  <si>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</si>
  <si>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</si>
  <si>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</si>
  <si>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</si>
  <si>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</si>
  <si>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</si>
  <si>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</si>
  <si>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</si>
  <si>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</si>
  <si>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</si>
  <si>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</si>
  <si>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</si>
  <si>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</si>
  <si>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</si>
  <si>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</si>
  <si>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</si>
  <si>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</si>
  <si>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</si>
  <si>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</si>
  <si>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</si>
  <si>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</si>
  <si>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</si>
  <si>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</si>
  <si>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</si>
  <si>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</si>
  <si>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</si>
  <si>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</si>
  <si>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</si>
  <si>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</si>
  <si>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</si>
  <si>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</si>
  <si>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</si>
  <si>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</si>
  <si>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</si>
  <si>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</si>
  <si>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</si>
  <si>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</si>
  <si>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</si>
  <si>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</si>
  <si>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</si>
  <si>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</si>
  <si>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</si>
  <si>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</si>
  <si>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</si>
  <si>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</si>
  <si>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</si>
  <si>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</si>
  <si>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</si>
  <si>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</si>
  <si>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</si>
  <si>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</si>
  <si>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</si>
  <si>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</si>
  <si>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</si>
  <si>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</si>
  <si>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</si>
  <si>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</si>
  <si>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</si>
  <si>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</si>
  <si>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</si>
  <si>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</si>
  <si>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</si>
  <si>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</si>
  <si>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</si>
  <si>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</si>
  <si>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</si>
  <si>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</si>
  <si>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</si>
  <si>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</si>
  <si>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</si>
  <si>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</si>
  <si>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</si>
  <si>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</si>
  <si>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</si>
  <si>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</si>
  <si>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</si>
  <si>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</si>
  <si>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</si>
  <si>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</si>
  <si>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</si>
  <si>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</si>
  <si>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</si>
  <si>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</si>
  <si>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</si>
  <si>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</si>
  <si>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</si>
  <si>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</si>
  <si>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</si>
  <si>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</si>
  <si>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</si>
  <si>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</si>
  <si>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</si>
  <si>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</si>
  <si>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</si>
  <si>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</si>
  <si>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</si>
  <si>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</si>
  <si>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</si>
  <si>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</si>
  <si>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</si>
  <si>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</si>
  <si>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</si>
  <si>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</si>
  <si>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</si>
  <si>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</si>
  <si>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</si>
  <si>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</si>
  <si>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</si>
  <si>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</si>
  <si>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</si>
  <si>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</si>
  <si>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</si>
  <si>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</si>
  <si>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</si>
  <si>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</si>
  <si>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</si>
  <si>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</si>
  <si>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</si>
  <si>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</si>
  <si>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</si>
  <si>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</si>
  <si>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</si>
  <si>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</si>
  <si>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</si>
  <si>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</si>
  <si>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</si>
  <si>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</si>
  <si>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</si>
  <si>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</si>
  <si>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</si>
  <si>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</si>
  <si>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</si>
  <si>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</si>
  <si>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</si>
  <si>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</si>
  <si>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</si>
  <si>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</si>
  <si>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</si>
  <si>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</si>
  <si>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</si>
  <si>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</si>
  <si>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</si>
  <si>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</si>
  <si>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</si>
  <si>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</si>
  <si>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</si>
  <si>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</si>
  <si>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</si>
  <si>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</si>
  <si>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</si>
  <si>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</si>
  <si>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</si>
  <si>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</si>
  <si>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</si>
  <si>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</si>
  <si>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</si>
  <si>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</si>
  <si>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</si>
  <si>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</si>
  <si>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</si>
  <si>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</si>
  <si>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</si>
  <si>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</si>
  <si>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</si>
  <si>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</si>
  <si>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</si>
  <si>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</si>
  <si>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</si>
  <si>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</si>
  <si>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</si>
  <si>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</si>
  <si>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</si>
  <si>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</si>
  <si>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</si>
  <si>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</si>
  <si>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</si>
  <si>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</si>
  <si>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</si>
  <si>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</si>
  <si>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</si>
  <si>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</si>
  <si>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</si>
  <si>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</si>
  <si>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</si>
  <si>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</si>
  <si>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</si>
  <si>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</si>
  <si>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</si>
  <si>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</si>
  <si>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</si>
  <si>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</si>
  <si>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</si>
  <si>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</si>
  <si>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</si>
  <si>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</si>
  <si>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</si>
  <si>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</si>
  <si>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</si>
  <si>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</si>
  <si>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</si>
  <si>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</si>
  <si>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</si>
  <si>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</si>
  <si>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</si>
  <si>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</si>
  <si>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</si>
  <si>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</si>
  <si>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</si>
  <si>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</si>
  <si>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</si>
  <si>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</si>
  <si>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</si>
  <si>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</si>
  <si>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</si>
  <si>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</si>
  <si>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</si>
  <si>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</si>
  <si>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</si>
  <si>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</si>
  <si>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</si>
  <si>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</si>
  <si>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</si>
  <si>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</si>
  <si>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</si>
  <si>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</si>
  <si>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</si>
  <si>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</si>
  <si>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</si>
  <si>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</si>
  <si>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</si>
  <si>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</si>
  <si>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</si>
  <si>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</si>
  <si>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</si>
  <si>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</si>
  <si>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</si>
  <si>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</si>
  <si>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</si>
  <si>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</si>
  <si>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</si>
  <si>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</si>
  <si>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</si>
  <si>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</si>
  <si>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</si>
  <si>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</si>
  <si>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</si>
  <si>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</si>
  <si>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</si>
  <si>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</si>
  <si>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</si>
  <si>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</si>
  <si>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</si>
  <si>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</si>
  <si>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</si>
  <si>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</si>
  <si>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</si>
  <si>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</si>
  <si>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</si>
  <si>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</si>
  <si>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</si>
  <si>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</si>
  <si>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</si>
  <si>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</si>
  <si>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</si>
  <si>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</si>
  <si>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</si>
  <si>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</si>
  <si>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</si>
  <si>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</si>
  <si>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</si>
  <si>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</si>
  <si>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</si>
  <si>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</si>
  <si>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</si>
  <si>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</si>
  <si>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</si>
  <si>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</si>
  <si>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</si>
  <si>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</si>
  <si>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</si>
  <si>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</si>
  <si>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</si>
  <si>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</si>
  <si>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</si>
  <si>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</si>
  <si>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</si>
  <si>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</si>
  <si>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</si>
  <si>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</si>
  <si>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</si>
  <si>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</si>
  <si>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</si>
  <si>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</si>
  <si>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</si>
  <si>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</si>
  <si>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</si>
  <si>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</si>
  <si>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</si>
  <si>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</si>
  <si>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</si>
  <si>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</si>
  <si>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</si>
  <si>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</si>
  <si>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</si>
  <si>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</si>
  <si>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</si>
  <si>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</si>
  <si>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</si>
  <si>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</si>
  <si>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</si>
  <si>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</si>
  <si>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</si>
  <si>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</si>
  <si>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</si>
  <si>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</si>
  <si>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</si>
  <si>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</si>
  <si>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</si>
  <si>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</si>
  <si>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</si>
  <si>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</si>
  <si>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</si>
  <si>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</si>
  <si>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</si>
  <si>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</si>
  <si>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</si>
  <si>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</si>
  <si>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</si>
  <si>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</si>
  <si>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</si>
  <si>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</si>
  <si>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</si>
  <si>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</si>
  <si>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</si>
  <si>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</si>
  <si>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</si>
  <si>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</si>
  <si>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</si>
  <si>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</si>
  <si>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</si>
  <si>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</si>
  <si>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</si>
  <si>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</si>
  <si>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</si>
  <si>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</si>
  <si>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</si>
  <si>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</si>
  <si>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</si>
  <si>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</si>
  <si>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</si>
  <si>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</si>
  <si>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</si>
  <si>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</si>
  <si>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</si>
  <si>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</si>
  <si>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</si>
  <si>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</si>
  <si>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</si>
  <si>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</si>
  <si>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</si>
  <si>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</si>
  <si>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</si>
  <si>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</si>
  <si>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</si>
  <si>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</si>
  <si>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</si>
  <si>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</si>
  <si>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</si>
  <si>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</si>
  <si>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</si>
  <si>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</si>
  <si>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</si>
  <si>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</si>
  <si>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</si>
  <si>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</si>
  <si>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</si>
  <si>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</si>
  <si>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</si>
  <si>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</si>
  <si>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</si>
  <si>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</si>
  <si>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</si>
  <si>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</si>
  <si>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</si>
  <si>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</si>
  <si>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</si>
  <si>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</si>
  <si>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</si>
  <si>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</si>
  <si>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</si>
  <si>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</si>
  <si>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</si>
  <si>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</si>
  <si>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</si>
  <si>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</si>
  <si>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</si>
  <si>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</si>
  <si>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</si>
  <si>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</si>
  <si>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</si>
  <si>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</si>
  <si>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</si>
  <si>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</si>
  <si>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</si>
  <si>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</si>
  <si>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</si>
  <si>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</si>
  <si>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</si>
  <si>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</si>
  <si>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</si>
  <si>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</si>
  <si>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</si>
  <si>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</si>
  <si>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</si>
  <si>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</si>
  <si>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</si>
  <si>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</si>
  <si>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</si>
  <si>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</si>
  <si>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</si>
  <si>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</si>
  <si>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</si>
  <si>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</si>
  <si>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</si>
  <si>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</si>
  <si>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</si>
  <si>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</si>
  <si>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</si>
  <si>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</si>
  <si>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</si>
  <si>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</si>
  <si>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</si>
  <si>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</si>
  <si>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</si>
  <si>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</si>
  <si>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</si>
  <si>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</si>
  <si>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</si>
  <si>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</si>
  <si>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</si>
  <si>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</si>
  <si>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</si>
  <si>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</si>
  <si>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</si>
  <si>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</si>
  <si>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</si>
  <si>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</si>
  <si>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</si>
  <si>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</si>
  <si>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</si>
  <si>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</si>
  <si>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</si>
  <si>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</si>
  <si>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</si>
  <si>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</si>
  <si>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</si>
  <si>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</si>
  <si>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</si>
  <si>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</si>
  <si>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</si>
  <si>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</si>
  <si>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</si>
  <si>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</si>
  <si>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</si>
  <si>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</si>
  <si>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</si>
  <si>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</si>
  <si>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</si>
  <si>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</si>
  <si>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</si>
  <si>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</si>
  <si>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</si>
  <si>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</si>
  <si>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</si>
  <si>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</si>
  <si>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</si>
  <si>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</si>
  <si>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</si>
  <si>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</si>
  <si>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</si>
  <si>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</si>
  <si>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</si>
  <si>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</si>
  <si>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</si>
  <si>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</si>
  <si>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</si>
  <si>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</si>
  <si>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</si>
  <si>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</si>
  <si>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</si>
  <si>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</si>
  <si>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</si>
  <si>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</si>
  <si>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</si>
  <si>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</si>
  <si>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</si>
  <si>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</si>
  <si>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</si>
  <si>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</si>
  <si>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</si>
  <si>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</si>
  <si>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</si>
  <si>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</si>
  <si>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</si>
  <si>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</si>
  <si>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</si>
  <si>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</si>
  <si>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</si>
  <si>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</si>
  <si>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</si>
  <si>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</si>
  <si>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</si>
  <si>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</si>
  <si>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</si>
  <si>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</si>
  <si>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</si>
  <si>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</si>
  <si>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</si>
  <si>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</si>
  <si>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</si>
  <si>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</si>
  <si>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</si>
  <si>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</si>
  <si>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</si>
  <si>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</si>
  <si>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</si>
  <si>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</si>
  <si>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</si>
  <si>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</si>
  <si>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</si>
  <si>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</si>
  <si>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</si>
  <si>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</si>
  <si>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</si>
  <si>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</si>
  <si>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</si>
  <si>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</si>
  <si>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</si>
  <si>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</si>
  <si>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</si>
  <si>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</si>
  <si>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</si>
  <si>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</si>
  <si>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</si>
  <si>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</si>
  <si>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</si>
  <si>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</si>
  <si>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</si>
  <si>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</si>
  <si>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</si>
  <si>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</si>
  <si>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</si>
  <si>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</si>
  <si>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</si>
  <si>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</si>
  <si>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</si>
  <si>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</si>
  <si>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</si>
  <si>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</si>
  <si>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</si>
  <si>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</si>
  <si>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</si>
  <si>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</si>
  <si>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</si>
  <si>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</si>
  <si>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</si>
  <si>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</si>
  <si>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</si>
  <si>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</si>
  <si>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</si>
  <si>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</si>
  <si>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</si>
  <si>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</si>
  <si>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</si>
  <si>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</si>
  <si>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</si>
  <si>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</si>
  <si>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</si>
  <si>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</si>
  <si>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</si>
  <si>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</si>
  <si>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</si>
  <si>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</si>
  <si>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</si>
  <si>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</si>
  <si>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</si>
  <si>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</si>
  <si>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</si>
  <si>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</si>
  <si>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</si>
  <si>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</si>
  <si>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</si>
  <si>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</si>
  <si>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</si>
  <si>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</si>
  <si>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</si>
  <si>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</si>
  <si>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</si>
  <si>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</si>
  <si>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</si>
  <si>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</si>
  <si>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</si>
  <si>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</si>
  <si>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</si>
  <si>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</si>
  <si>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</si>
  <si>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</si>
  <si>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</si>
  <si>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</si>
  <si>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</si>
  <si>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</si>
  <si>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</si>
  <si>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</si>
  <si>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</si>
  <si>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</si>
  <si>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</si>
  <si>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</si>
  <si>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</si>
  <si>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</si>
  <si>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</si>
  <si>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</si>
  <si>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</si>
  <si>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</si>
  <si>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</si>
  <si>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</si>
  <si>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</si>
  <si>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</si>
  <si>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</si>
  <si>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</si>
  <si>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</si>
  <si>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</si>
  <si>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</si>
  <si>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</si>
  <si>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</si>
  <si>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</si>
  <si>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</si>
  <si>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</si>
  <si>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</si>
  <si>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</si>
  <si>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</si>
  <si>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</si>
  <si>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</si>
  <si>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</si>
  <si>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</si>
  <si>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</si>
  <si>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</si>
  <si>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</si>
  <si>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</si>
  <si>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</si>
  <si>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</si>
  <si>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</si>
  <si>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</si>
  <si>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</si>
  <si>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</si>
  <si>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</si>
  <si>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</si>
  <si>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</si>
  <si>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</si>
  <si>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</si>
  <si>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</si>
  <si>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</si>
  <si>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</si>
  <si>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</si>
  <si>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</si>
  <si>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</si>
  <si>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</si>
  <si>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</si>
  <si>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</si>
  <si>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</si>
  <si>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</si>
  <si>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</si>
  <si>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</si>
  <si>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</si>
  <si>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</si>
  <si>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</si>
  <si>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</si>
  <si>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</si>
  <si>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</si>
  <si>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</si>
  <si>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</si>
  <si>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</si>
  <si>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</si>
  <si>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</si>
  <si>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</si>
  <si>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</si>
  <si>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</si>
  <si>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</si>
  <si>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</si>
  <si>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</si>
  <si>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</si>
  <si>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</si>
  <si>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</si>
  <si>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</si>
  <si>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</si>
  <si>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</si>
  <si>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</si>
  <si>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</si>
  <si>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</si>
  <si>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</si>
  <si>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</si>
  <si>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</si>
  <si>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</si>
  <si>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</si>
  <si>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</si>
  <si>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</si>
  <si>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</si>
  <si>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</si>
  <si>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</si>
  <si>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</si>
  <si>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</si>
  <si>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</si>
  <si>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</si>
  <si>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</si>
  <si>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</si>
  <si>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</si>
  <si>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</si>
  <si>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</si>
  <si>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</si>
  <si>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</si>
  <si>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</si>
  <si>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</si>
  <si>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</si>
  <si>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</si>
  <si>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</si>
  <si>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</si>
  <si>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</si>
  <si>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</si>
  <si>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</si>
  <si>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</si>
  <si>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</si>
  <si>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</si>
  <si>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</si>
  <si>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</si>
  <si>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</si>
  <si>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</si>
  <si>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</si>
  <si>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</si>
  <si>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</si>
  <si>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</si>
  <si>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</si>
  <si>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</si>
  <si>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</si>
  <si>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</si>
  <si>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</si>
  <si>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</si>
  <si>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</si>
  <si>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</si>
  <si>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</si>
  <si>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</si>
  <si>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</si>
  <si>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</si>
  <si>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</si>
  <si>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</si>
  <si>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</si>
  <si>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</si>
  <si>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</si>
  <si>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</si>
  <si>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</si>
  <si>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</si>
  <si>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</si>
  <si>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</si>
  <si>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</si>
  <si>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</si>
  <si>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</si>
  <si>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</si>
  <si>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</si>
  <si>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</si>
  <si>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</si>
  <si>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</si>
  <si>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</si>
  <si>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</si>
  <si>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</si>
  <si>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</si>
  <si>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</si>
  <si>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</si>
  <si>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</si>
  <si>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</si>
  <si>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</si>
  <si>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</si>
  <si>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</si>
  <si>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</si>
  <si>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</si>
  <si>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</si>
  <si>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</si>
  <si>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</si>
  <si>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</si>
  <si>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</si>
  <si>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</si>
  <si>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</si>
  <si>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</si>
  <si>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</si>
  <si>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</si>
  <si>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</si>
  <si>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</si>
  <si>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</si>
  <si>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</si>
  <si>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</si>
  <si>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</si>
  <si>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</si>
  <si>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</si>
  <si>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</si>
  <si>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</si>
  <si>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</si>
  <si>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</si>
  <si>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</si>
  <si>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</si>
  <si>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</si>
  <si>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</si>
  <si>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</si>
  <si>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</si>
  <si>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</si>
  <si>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</si>
  <si>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</si>
  <si>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</si>
  <si>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</si>
  <si>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</si>
  <si>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</si>
  <si>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</si>
  <si>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</si>
  <si>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</si>
  <si>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</si>
  <si>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</si>
  <si>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</si>
  <si>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</si>
  <si>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</si>
  <si>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</si>
  <si>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</si>
  <si>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</si>
  <si>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</si>
  <si>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</si>
  <si>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</si>
  <si>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</si>
  <si>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</si>
  <si>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</si>
  <si>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</si>
  <si>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</si>
  <si>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</si>
  <si>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</si>
  <si>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</si>
  <si>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</si>
  <si>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</si>
  <si>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</si>
  <si>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</si>
  <si>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</si>
  <si>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</si>
  <si>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</si>
  <si>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</si>
  <si>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</si>
  <si>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</si>
  <si>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</si>
  <si>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</si>
  <si>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</si>
  <si>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</si>
  <si>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</si>
  <si>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</si>
  <si>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</si>
  <si>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</si>
  <si>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</si>
  <si>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</si>
  <si>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</si>
  <si>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</si>
  <si>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</si>
  <si>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</si>
  <si>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</si>
  <si>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</si>
  <si>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</si>
  <si>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</si>
  <si>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</si>
  <si>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</si>
  <si>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</si>
  <si>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</si>
  <si>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</si>
  <si>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</si>
  <si>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</si>
  <si>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</si>
  <si>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</si>
  <si>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</si>
  <si>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</si>
  <si>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</si>
  <si>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</si>
  <si>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</si>
  <si>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</si>
  <si>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</si>
  <si>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</si>
  <si>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</si>
  <si>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</si>
  <si>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</si>
  <si>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</si>
  <si>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</si>
  <si>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</si>
  <si>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</si>
  <si>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</si>
  <si>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</si>
  <si>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</si>
  <si>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</si>
  <si>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</si>
  <si>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</si>
  <si>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</si>
  <si>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</si>
  <si>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</si>
  <si>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</si>
  <si>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</si>
  <si>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</si>
  <si>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</si>
  <si>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</si>
  <si>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</si>
  <si>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</si>
  <si>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</si>
  <si>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</si>
  <si>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</si>
  <si>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</si>
  <si>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</si>
  <si>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</si>
  <si>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</si>
  <si>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</si>
  <si>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</si>
  <si>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</si>
  <si>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</si>
  <si>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</si>
  <si>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</si>
  <si>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</si>
  <si>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</si>
  <si>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</si>
  <si>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</si>
  <si>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</si>
  <si>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</si>
  <si>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</si>
  <si>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</si>
  <si>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</si>
  <si>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</si>
  <si>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</si>
  <si>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</si>
  <si>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</si>
  <si>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</si>
  <si>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</si>
  <si>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</si>
  <si>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</si>
  <si>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</si>
  <si>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</si>
  <si>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</si>
  <si>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</si>
  <si>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</si>
  <si>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</si>
  <si>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</si>
  <si>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</si>
  <si>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</si>
  <si>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</si>
  <si>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</si>
  <si>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</si>
  <si>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</si>
  <si>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</si>
  <si>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</si>
  <si>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</si>
  <si>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</si>
  <si>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</si>
  <si>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</si>
  <si>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</si>
  <si>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</si>
  <si>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</si>
  <si>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</si>
  <si>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</si>
  <si>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</si>
  <si>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</si>
  <si>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</si>
  <si>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</si>
  <si>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</si>
  <si>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</si>
  <si>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</si>
  <si>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</si>
  <si>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</si>
  <si>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</si>
  <si>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</si>
  <si>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</si>
  <si>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</si>
  <si>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</si>
  <si>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</si>
  <si>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</si>
  <si>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</si>
  <si>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</si>
  <si>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</si>
  <si>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</si>
  <si>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</si>
  <si>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</si>
  <si>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</si>
  <si>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</si>
  <si>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</si>
  <si>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</si>
  <si>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</si>
  <si>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</si>
  <si>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</si>
  <si>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</si>
  <si>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</si>
  <si>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</si>
  <si>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</si>
  <si>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</si>
  <si>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</si>
  <si>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</si>
  <si>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</si>
  <si>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</si>
  <si>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</si>
  <si>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</si>
  <si>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</si>
  <si>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</si>
  <si>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</si>
  <si>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</si>
  <si>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</si>
  <si>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</si>
  <si>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</si>
  <si>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</si>
  <si>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</si>
  <si>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</si>
  <si>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</si>
  <si>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</si>
  <si>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</si>
  <si>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</si>
  <si>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</si>
  <si>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</si>
  <si>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</si>
  <si>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</si>
  <si>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</si>
  <si>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</si>
  <si>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</si>
  <si>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</si>
  <si>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</si>
  <si>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</si>
  <si>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</si>
  <si>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</si>
  <si>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</si>
  <si>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</si>
  <si>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</si>
  <si>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</si>
  <si>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</si>
  <si>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</si>
  <si>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</si>
  <si>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</si>
  <si>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</si>
  <si>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</si>
  <si>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</si>
  <si>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</si>
  <si>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</si>
  <si>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</si>
  <si>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</si>
  <si>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</si>
  <si>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</si>
  <si>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</si>
  <si>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</si>
  <si>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</si>
  <si>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</si>
  <si>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</si>
  <si>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</si>
  <si>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</si>
  <si>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</si>
  <si>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</si>
  <si>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</si>
  <si>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</si>
  <si>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</si>
  <si>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</si>
  <si>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</si>
  <si>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</si>
  <si>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</si>
  <si>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</si>
  <si>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</si>
  <si>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</si>
  <si>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</si>
  <si>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</si>
  <si>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</si>
  <si>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</si>
  <si>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</si>
  <si>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</si>
  <si>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</si>
  <si>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</si>
  <si>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</si>
  <si>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</si>
  <si>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</si>
  <si>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</si>
  <si>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</si>
  <si>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</si>
  <si>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</si>
  <si>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</si>
  <si>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</si>
  <si>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</si>
  <si>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</si>
  <si>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</si>
  <si>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</si>
  <si>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</si>
  <si>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</si>
  <si>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</si>
  <si>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</si>
  <si>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</si>
  <si>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</si>
  <si>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</si>
  <si>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</si>
  <si>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</si>
  <si>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</si>
  <si>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</si>
  <si>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</si>
  <si>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</si>
  <si>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</si>
  <si>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</si>
  <si>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</si>
  <si>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</si>
  <si>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</si>
  <si>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</si>
  <si>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</si>
  <si>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</si>
  <si>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</si>
  <si>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</si>
  <si>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</si>
  <si>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</si>
  <si>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</si>
  <si>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</si>
  <si>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</si>
  <si>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</si>
  <si>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</si>
  <si>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</si>
  <si>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</si>
  <si>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</si>
  <si>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</si>
  <si>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</si>
  <si>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</si>
  <si>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</si>
  <si>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</si>
  <si>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</si>
  <si>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</si>
  <si>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</si>
  <si>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</si>
  <si>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</si>
  <si>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</si>
  <si>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</si>
  <si>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</si>
  <si>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</si>
  <si>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</si>
  <si>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</si>
  <si>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</si>
  <si>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</si>
  <si>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</si>
  <si>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</si>
  <si>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</si>
  <si>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</si>
  <si>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</si>
  <si>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</si>
  <si>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</si>
  <si>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</si>
  <si>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</si>
  <si>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</si>
  <si>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</si>
  <si>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</si>
  <si>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</si>
  <si>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</si>
  <si>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</si>
  <si>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</si>
  <si>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</si>
  <si>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</si>
  <si>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</si>
  <si>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</si>
  <si>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</si>
  <si>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</si>
  <si>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</si>
  <si>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</si>
  <si>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</si>
  <si>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</si>
  <si>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</si>
  <si>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</si>
  <si>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</si>
  <si>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</si>
  <si>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</si>
  <si>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</si>
  <si>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</si>
  <si>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</si>
  <si>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</si>
  <si>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</si>
  <si>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</si>
  <si>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</si>
  <si>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</si>
  <si>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</si>
  <si>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</si>
  <si>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</si>
  <si>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</si>
  <si>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</si>
  <si>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</si>
  <si>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</si>
  <si>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</si>
  <si>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</si>
  <si>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</si>
  <si>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</si>
  <si>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</si>
  <si>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</si>
  <si>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</si>
  <si>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</si>
  <si>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</si>
  <si>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</si>
  <si>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</si>
  <si>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</si>
  <si>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</si>
  <si>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</si>
  <si>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</si>
  <si>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</si>
  <si>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</si>
  <si>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</si>
  <si>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</si>
  <si>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</si>
  <si>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</si>
  <si>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</si>
  <si>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</si>
  <si>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</si>
  <si>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</si>
  <si>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</si>
  <si>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</si>
  <si>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</si>
  <si>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</si>
  <si>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</si>
  <si>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</si>
  <si>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</si>
  <si>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</si>
  <si>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</si>
  <si>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</si>
  <si>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</si>
  <si>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</si>
  <si>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</si>
  <si>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</si>
  <si>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</si>
  <si>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</si>
  <si>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</si>
  <si>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</si>
  <si>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</si>
  <si>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</si>
  <si>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</si>
  <si>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</si>
  <si>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</si>
  <si>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</si>
  <si>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</si>
  <si>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</si>
  <si>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</si>
  <si>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</si>
  <si>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</si>
  <si>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</si>
  <si>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</si>
  <si>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</si>
  <si>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</si>
  <si>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</si>
  <si>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</si>
  <si>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</si>
  <si>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</si>
  <si>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</si>
  <si>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</si>
  <si>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</si>
  <si>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</si>
  <si>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</si>
  <si>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</si>
  <si>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</si>
  <si>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</si>
  <si>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</si>
  <si>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</si>
  <si>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</si>
  <si>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</si>
  <si>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</si>
  <si>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</si>
  <si>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</si>
  <si>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</si>
  <si>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</si>
  <si>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</si>
  <si>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</si>
  <si>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</si>
  <si>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</si>
  <si>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</si>
  <si>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</si>
  <si>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</si>
  <si>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</si>
  <si>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</si>
  <si>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</si>
  <si>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</si>
  <si>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</si>
  <si>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</si>
  <si>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</si>
  <si>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</si>
  <si>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</si>
  <si>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</si>
  <si>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</si>
  <si>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</si>
  <si>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</si>
  <si>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</si>
  <si>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</si>
  <si>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</si>
  <si>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</si>
  <si>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</si>
  <si>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</si>
  <si>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</si>
  <si>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</si>
  <si>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</si>
  <si>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</si>
  <si>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</si>
  <si>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</si>
  <si>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</si>
  <si>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</si>
  <si>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</si>
  <si>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</si>
  <si>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</si>
  <si>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</si>
  <si>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</si>
  <si>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</si>
  <si>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</si>
  <si>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</si>
  <si>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</si>
  <si>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</si>
  <si>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</si>
  <si>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</si>
  <si>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</si>
  <si>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</si>
  <si>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</si>
  <si>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</si>
  <si>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</si>
  <si>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</si>
  <si>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</si>
  <si>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</si>
  <si>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</si>
  <si>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</si>
  <si>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</si>
  <si>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</si>
  <si>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</si>
  <si>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</si>
  <si>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</si>
  <si>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</si>
  <si>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</si>
  <si>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</si>
  <si>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</si>
  <si>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</si>
  <si>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</si>
  <si>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</si>
  <si>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</si>
  <si>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</si>
  <si>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</si>
  <si>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</si>
  <si>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</si>
  <si>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</si>
  <si>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</si>
  <si>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</si>
  <si>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</si>
  <si>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</si>
  <si>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</si>
  <si>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</si>
  <si>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</si>
  <si>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</si>
  <si>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</si>
  <si>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</si>
  <si>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</si>
  <si>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</si>
  <si>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</si>
  <si>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</si>
  <si>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</si>
  <si>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</si>
  <si>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</si>
  <si>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</si>
  <si>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</si>
  <si>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</si>
  <si>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</si>
  <si>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</si>
  <si>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</si>
  <si>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</si>
  <si>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</si>
  <si>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</si>
  <si>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</si>
  <si>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</si>
  <si>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</si>
  <si>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</si>
  <si>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</si>
  <si>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</si>
  <si>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</si>
  <si>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</si>
  <si>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</si>
  <si>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</si>
  <si>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</si>
  <si>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</si>
  <si>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</si>
  <si>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</si>
  <si>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</si>
  <si>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</si>
  <si>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</si>
  <si>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</si>
  <si>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</si>
  <si>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</si>
  <si>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</si>
  <si>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</si>
  <si>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</si>
  <si>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</si>
  <si>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</si>
  <si>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</si>
  <si>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</si>
  <si>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</si>
  <si>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</si>
  <si>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</si>
  <si>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</si>
  <si>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</si>
  <si>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</si>
  <si>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</si>
  <si>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</si>
  <si>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</si>
  <si>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</si>
  <si>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</si>
  <si>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</si>
  <si>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</si>
  <si>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</si>
  <si>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</si>
  <si>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</si>
  <si>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</si>
  <si>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</si>
  <si>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</si>
  <si>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</si>
  <si>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</si>
  <si>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</si>
  <si>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</si>
  <si>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</si>
  <si>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</si>
  <si>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</si>
  <si>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</si>
  <si>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</si>
  <si>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</si>
  <si>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</si>
  <si>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</si>
  <si>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</si>
  <si>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</si>
  <si>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</si>
  <si>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</si>
  <si>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</si>
  <si>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</si>
  <si>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</si>
  <si>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</si>
  <si>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</si>
  <si>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</si>
  <si>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</si>
  <si>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</si>
  <si>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</si>
  <si>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</si>
  <si>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</si>
  <si>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</si>
  <si>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</si>
  <si>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</si>
  <si>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</si>
  <si>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</si>
  <si>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</si>
  <si>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</si>
  <si>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</si>
  <si>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</si>
  <si>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</si>
  <si>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</si>
  <si>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</si>
  <si>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</si>
  <si>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</si>
  <si>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</si>
  <si>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</si>
  <si>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</si>
  <si>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</si>
  <si>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</si>
  <si>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</si>
  <si>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</si>
  <si>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</si>
  <si>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</si>
  <si>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</si>
  <si>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</si>
  <si>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</si>
  <si>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</si>
  <si>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</si>
  <si>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</si>
  <si>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</si>
  <si>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</si>
  <si>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</si>
  <si>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</si>
  <si>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</si>
  <si>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</si>
  <si>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</si>
  <si>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</si>
  <si>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</si>
  <si>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</si>
  <si>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</si>
  <si>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</si>
  <si>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</si>
  <si>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</si>
  <si>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</si>
  <si>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</si>
  <si>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</si>
  <si>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</si>
  <si>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</si>
  <si>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</si>
  <si>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</si>
  <si>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</si>
  <si>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</si>
  <si>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</si>
  <si>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</si>
  <si>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</si>
  <si>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</si>
  <si>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</si>
  <si>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</si>
  <si>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</si>
  <si>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</si>
  <si>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</si>
  <si>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</si>
  <si>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</si>
  <si>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</si>
  <si>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</si>
  <si>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</si>
  <si>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</si>
  <si>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</si>
  <si>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</si>
  <si>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</si>
  <si>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</si>
  <si>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</si>
  <si>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</si>
  <si>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</si>
  <si>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</si>
  <si>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</si>
  <si>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</si>
  <si>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</si>
  <si>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</si>
  <si>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</si>
  <si>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</si>
  <si>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</si>
  <si>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</si>
  <si>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</si>
  <si>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</si>
  <si>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</si>
  <si>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</si>
  <si>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</si>
  <si>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</si>
  <si>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</si>
  <si>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</si>
  <si>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</si>
  <si>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</si>
  <si>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</si>
  <si>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</si>
  <si>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</si>
  <si>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</si>
  <si>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</si>
  <si>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</si>
  <si>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</si>
  <si>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</si>
  <si>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</si>
  <si>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</si>
  <si>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</si>
  <si>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</si>
  <si>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</si>
  <si>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</si>
  <si>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</si>
  <si>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</si>
  <si>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</si>
  <si>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</si>
  <si>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</si>
  <si>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</si>
  <si>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</si>
  <si>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</si>
  <si>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</si>
  <si>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</si>
  <si>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</si>
  <si>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</si>
  <si>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</si>
  <si>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</si>
  <si>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</si>
  <si>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</si>
  <si>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</si>
  <si>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</si>
  <si>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</si>
  <si>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</si>
  <si>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</si>
  <si>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</si>
  <si>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</si>
  <si>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</si>
  <si>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</si>
  <si>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</si>
  <si>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</si>
  <si>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</si>
  <si>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</si>
  <si>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</si>
  <si>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</si>
  <si>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</si>
  <si>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</si>
  <si>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</si>
  <si>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</si>
  <si>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</si>
  <si>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</si>
  <si>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</si>
  <si>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</si>
  <si>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</si>
  <si>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</si>
  <si>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</si>
  <si>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</si>
  <si>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</si>
  <si>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</si>
  <si>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</si>
  <si>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</si>
  <si>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</si>
  <si>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</si>
  <si>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</si>
  <si>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</si>
  <si>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</si>
  <si>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</si>
  <si>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</si>
  <si>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</si>
  <si>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</si>
  <si>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</si>
  <si>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</si>
  <si>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</si>
  <si>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</si>
  <si>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</si>
  <si>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</si>
  <si>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</si>
  <si>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</si>
  <si>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</si>
  <si>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</si>
  <si>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</si>
  <si>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</si>
  <si>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</si>
  <si>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</si>
  <si>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</si>
  <si>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</si>
  <si>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</si>
  <si>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</si>
  <si>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</si>
  <si>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</si>
  <si>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</si>
  <si>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</si>
  <si>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</si>
  <si>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</si>
  <si>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</si>
  <si>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</si>
  <si>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</si>
  <si>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</si>
  <si>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</si>
  <si>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</si>
  <si>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</si>
  <si>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</si>
  <si>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</si>
  <si>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</si>
  <si>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</si>
  <si>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</si>
  <si>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</si>
  <si>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</si>
  <si>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</si>
  <si>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</si>
  <si>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</si>
  <si>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</si>
  <si>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</si>
  <si>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</si>
  <si>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</si>
  <si>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</si>
  <si>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</si>
  <si>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</si>
  <si>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</si>
  <si>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</si>
  <si>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</si>
  <si>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</si>
  <si>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</si>
  <si>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</si>
  <si>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</si>
  <si>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</si>
  <si>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</si>
  <si>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</si>
  <si>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</si>
  <si>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</si>
  <si>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</si>
  <si>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</si>
  <si>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</si>
  <si>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</si>
  <si>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</si>
  <si>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</si>
  <si>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</si>
  <si>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</si>
  <si>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</si>
  <si>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</si>
  <si>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</si>
  <si>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</si>
  <si>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</si>
  <si>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</si>
  <si>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</si>
  <si>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</si>
  <si>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</si>
  <si>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</si>
  <si>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</si>
  <si>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</si>
  <si>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</si>
  <si>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</si>
  <si>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</si>
  <si>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</si>
  <si>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</si>
  <si>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</si>
  <si>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</si>
  <si>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</si>
  <si>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</si>
  <si>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</si>
  <si>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</si>
  <si>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</si>
  <si>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</si>
  <si>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</si>
  <si>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</si>
  <si>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</si>
  <si>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</si>
  <si>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</si>
  <si>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</si>
  <si>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</si>
  <si>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</si>
  <si>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</si>
  <si>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</si>
  <si>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</si>
  <si>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</si>
  <si>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</si>
  <si>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</si>
  <si>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</si>
  <si>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</si>
  <si>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</si>
  <si>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</si>
  <si>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</si>
  <si>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</si>
  <si>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</si>
  <si>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</si>
  <si>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</si>
  <si>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</si>
  <si>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</si>
  <si>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</si>
  <si>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</si>
  <si>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</si>
  <si>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</si>
  <si>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</si>
  <si>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</si>
  <si>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</si>
  <si>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</si>
  <si>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</si>
  <si>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</si>
  <si>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</si>
  <si>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</si>
  <si>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</si>
  <si>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</si>
  <si>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</si>
  <si>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</si>
  <si>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</si>
  <si>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</si>
  <si>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</si>
  <si>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</si>
  <si>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</si>
  <si>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</si>
  <si>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</si>
  <si>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</si>
  <si>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</si>
  <si>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</si>
  <si>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</si>
  <si>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</si>
  <si>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</si>
  <si>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</si>
  <si>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</si>
  <si>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</si>
  <si>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</si>
  <si>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</si>
  <si>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</si>
  <si>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</si>
  <si>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</si>
  <si>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</si>
  <si>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</si>
  <si>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</si>
  <si>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</si>
  <si>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</si>
  <si>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</si>
  <si>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</si>
  <si>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</si>
  <si>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</si>
  <si>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</si>
  <si>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</si>
  <si>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</si>
  <si>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</si>
  <si>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</si>
  <si>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</si>
  <si>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</si>
  <si>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</si>
  <si>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</si>
  <si>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</si>
  <si>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</si>
  <si>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</si>
  <si>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</si>
  <si>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</si>
  <si>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</si>
  <si>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</si>
  <si>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</si>
  <si>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</si>
  <si>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</si>
  <si>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</si>
  <si>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</si>
  <si>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</si>
  <si>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</si>
  <si>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</si>
  <si>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</si>
  <si>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</si>
  <si>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</si>
  <si>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</si>
  <si>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</si>
  <si>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</si>
  <si>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</si>
  <si>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</si>
  <si>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</si>
  <si>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</si>
  <si>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</si>
  <si>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</si>
  <si>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</si>
  <si>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</si>
  <si>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</si>
  <si>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</si>
  <si>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</si>
  <si>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</si>
  <si>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</si>
  <si>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</si>
  <si>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</si>
  <si>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</si>
  <si>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</si>
  <si>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</si>
  <si>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</si>
  <si>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</si>
  <si>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</si>
  <si>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</si>
  <si>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</si>
  <si>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</si>
  <si>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</si>
  <si>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</si>
  <si>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</si>
  <si>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</si>
  <si>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</si>
  <si>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</si>
  <si>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</si>
  <si>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</si>
  <si>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</si>
  <si>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</si>
  <si>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</si>
  <si>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</si>
  <si>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</si>
  <si>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</si>
  <si>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</si>
  <si>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</si>
  <si>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</si>
  <si>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</si>
  <si>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</si>
  <si>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</si>
  <si>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</si>
  <si>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</si>
  <si>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</si>
  <si>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</si>
  <si>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</si>
  <si>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</si>
  <si>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</si>
  <si>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</si>
  <si>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</si>
  <si>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</si>
  <si>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</si>
  <si>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</si>
  <si>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</si>
  <si>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</si>
  <si>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</si>
  <si>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</si>
  <si>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</si>
  <si>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</si>
  <si>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</si>
  <si>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</si>
  <si>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</si>
  <si>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</si>
  <si>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</si>
  <si>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</si>
  <si>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</si>
  <si>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</si>
  <si>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</si>
  <si>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</si>
  <si>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</si>
  <si>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</si>
  <si>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</si>
  <si>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</si>
  <si>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</si>
  <si>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</si>
  <si>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</si>
  <si>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</si>
  <si>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</si>
  <si>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</si>
  <si>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</si>
  <si>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</si>
  <si>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</si>
  <si>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</si>
  <si>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</si>
  <si>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</si>
  <si>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</si>
  <si>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</si>
  <si>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</si>
  <si>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</si>
  <si>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</si>
  <si>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</si>
  <si>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</si>
  <si>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</si>
  <si>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</si>
  <si>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</si>
  <si>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</si>
  <si>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</si>
  <si>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</si>
  <si>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</si>
  <si>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</si>
  <si>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</si>
  <si>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</si>
  <si>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</si>
  <si>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</si>
  <si>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</si>
  <si>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</si>
  <si>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</si>
  <si>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</si>
  <si>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</si>
  <si>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</si>
  <si>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</si>
  <si>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</si>
  <si>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</si>
  <si>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</si>
  <si>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</si>
  <si>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</si>
  <si>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</si>
  <si>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</si>
  <si>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</si>
  <si>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</si>
  <si>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</si>
  <si>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</si>
  <si>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</si>
  <si>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</si>
  <si>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</si>
  <si>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</si>
  <si>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</si>
  <si>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</si>
  <si>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</si>
  <si>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</si>
  <si>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</si>
  <si>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</si>
  <si>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</si>
  <si>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</si>
  <si>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</si>
  <si>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</si>
  <si>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</si>
  <si>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</si>
  <si>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</si>
  <si>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</si>
  <si>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</si>
  <si>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</si>
  <si>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</si>
  <si>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</si>
  <si>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</si>
  <si>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</si>
  <si>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</si>
  <si>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</si>
  <si>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</si>
  <si>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</si>
  <si>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</si>
  <si>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</si>
  <si>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</si>
  <si>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</si>
  <si>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</si>
  <si>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</si>
  <si>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</si>
  <si>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</si>
  <si>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</si>
  <si>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</si>
  <si>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</si>
  <si>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</si>
  <si>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</si>
  <si>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</si>
  <si>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</si>
  <si>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</si>
  <si>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</si>
  <si>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</si>
  <si>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</si>
  <si>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</si>
  <si>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</si>
  <si>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</si>
  <si>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</si>
  <si>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</si>
  <si>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</si>
  <si>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</si>
  <si>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</si>
  <si>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</si>
  <si>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</si>
  <si>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</si>
  <si>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</si>
  <si>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</si>
  <si>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</si>
  <si>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</si>
  <si>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</si>
  <si>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</si>
  <si>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</si>
  <si>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</si>
  <si>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</si>
  <si>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</si>
  <si>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</si>
  <si>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</si>
  <si>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</si>
  <si>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</si>
  <si>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</si>
  <si>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</si>
  <si>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</si>
  <si>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</si>
  <si>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</si>
  <si>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</si>
  <si>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</si>
  <si>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</si>
  <si>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</si>
  <si>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</si>
  <si>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</si>
  <si>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</si>
  <si>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</si>
  <si>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</si>
  <si>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</si>
  <si>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</si>
  <si>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</si>
  <si>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</si>
  <si>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</si>
  <si>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</si>
  <si>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</si>
  <si>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</si>
  <si>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</si>
  <si>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</si>
  <si>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</si>
  <si>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</si>
  <si>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</si>
  <si>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</si>
  <si>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</si>
  <si>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</si>
  <si>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</si>
  <si>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</si>
  <si>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</si>
  <si>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</si>
  <si>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</si>
  <si>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</si>
  <si>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</si>
  <si>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</si>
  <si>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</si>
  <si>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</si>
  <si>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</si>
  <si>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</si>
  <si>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</si>
  <si>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</si>
  <si>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</si>
  <si>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</si>
  <si>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</si>
  <si>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</si>
  <si>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</si>
  <si>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</si>
  <si>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</si>
  <si>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</si>
  <si>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</si>
  <si>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</si>
  <si>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</si>
  <si>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</si>
  <si>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</si>
  <si>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</si>
  <si>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</si>
  <si>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</si>
  <si>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</si>
  <si>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</si>
  <si>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</si>
  <si>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</si>
  <si>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</si>
  <si>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</si>
  <si>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</si>
  <si>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</si>
  <si>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</si>
  <si>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</si>
  <si>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</si>
  <si>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</si>
  <si>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</si>
  <si>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</si>
  <si>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</si>
  <si>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</si>
  <si>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</si>
  <si>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</si>
  <si>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</si>
  <si>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</si>
  <si>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</si>
  <si>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</si>
  <si>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</si>
  <si>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</si>
  <si>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</si>
  <si>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</si>
  <si>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</si>
  <si>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</si>
  <si>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</si>
  <si>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</si>
  <si>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</si>
  <si>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</si>
  <si>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</si>
  <si>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</si>
  <si>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</si>
  <si>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</si>
  <si>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</si>
  <si>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</si>
  <si>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</si>
  <si>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</si>
  <si>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</si>
  <si>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</si>
  <si>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</si>
  <si>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</si>
  <si>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</si>
  <si>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</si>
  <si>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</si>
  <si>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</si>
  <si>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</si>
  <si>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</si>
  <si>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</si>
  <si>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</si>
  <si>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</si>
  <si>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</si>
  <si>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</si>
  <si>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</si>
  <si>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</si>
  <si>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</si>
  <si>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</si>
  <si>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</si>
  <si>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</si>
  <si>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</si>
  <si>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</si>
  <si>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</si>
  <si>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</si>
  <si>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</si>
  <si>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</si>
  <si>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</si>
  <si>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</si>
  <si>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</si>
  <si>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</si>
  <si>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</si>
  <si>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</si>
  <si>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</si>
  <si>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</si>
  <si>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</si>
  <si>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</si>
  <si>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</si>
  <si>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</si>
  <si>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</si>
  <si>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</si>
  <si>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</si>
  <si>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</si>
  <si>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</si>
  <si>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</si>
  <si>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</si>
  <si>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</si>
  <si>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</si>
  <si>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</si>
  <si>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</si>
  <si>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</si>
  <si>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</si>
  <si>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</si>
  <si>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</si>
  <si>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</si>
  <si>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</si>
  <si>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</si>
  <si>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</si>
  <si>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</si>
  <si>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</si>
  <si>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</si>
  <si>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</si>
  <si>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</si>
  <si>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</si>
  <si>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</si>
  <si>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</si>
  <si>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</si>
  <si>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</si>
  <si>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</si>
  <si>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</si>
  <si>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</si>
  <si>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</si>
  <si>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</si>
  <si>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</si>
  <si>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</si>
  <si>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</si>
  <si>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</si>
  <si>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</si>
  <si>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</si>
  <si>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</si>
  <si>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</si>
  <si>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</si>
  <si>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</si>
  <si>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</si>
  <si>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</si>
  <si>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</si>
  <si>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</si>
  <si>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</si>
  <si>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</si>
  <si>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</si>
  <si>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</si>
  <si>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</si>
  <si>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</si>
  <si>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</si>
  <si>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</si>
  <si>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</si>
  <si>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</si>
  <si>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</si>
  <si>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</si>
  <si>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</si>
  <si>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</si>
  <si>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</si>
  <si>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</si>
  <si>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</si>
  <si>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</si>
  <si>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</si>
  <si>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</si>
  <si>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</si>
  <si>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</si>
  <si>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</si>
  <si>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</si>
  <si>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</si>
  <si>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</si>
  <si>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</si>
  <si>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</si>
  <si>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</si>
  <si>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</si>
  <si>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</si>
  <si>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</si>
  <si>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</si>
  <si>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</si>
  <si>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</si>
  <si>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</si>
  <si>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</si>
  <si>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</si>
  <si>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</si>
  <si>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</si>
  <si>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</si>
  <si>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</si>
  <si>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</si>
  <si>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</si>
  <si>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</si>
  <si>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</si>
  <si>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</si>
  <si>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</si>
  <si>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</si>
  <si>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</si>
  <si>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</si>
  <si>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</si>
  <si>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</si>
  <si>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</si>
  <si>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</si>
  <si>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</si>
  <si>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</si>
  <si>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</si>
  <si>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</si>
  <si>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</si>
  <si>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</si>
  <si>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</si>
  <si>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</si>
  <si>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</si>
  <si>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</si>
  <si>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</si>
  <si>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</si>
  <si>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</si>
  <si>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</si>
  <si>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</si>
  <si>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</si>
  <si>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</si>
  <si>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</si>
  <si>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</si>
  <si>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</si>
  <si>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</si>
  <si>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</si>
  <si>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</si>
  <si>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</si>
  <si>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</si>
  <si>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</si>
  <si>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</si>
  <si>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</si>
  <si>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</si>
  <si>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</si>
  <si>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</si>
  <si>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</si>
  <si>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</si>
  <si>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</si>
  <si>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</si>
  <si>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</si>
  <si>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</si>
  <si>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</si>
  <si>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</si>
  <si>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</si>
  <si>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</si>
  <si>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</si>
  <si>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</si>
  <si>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</si>
  <si>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</si>
  <si>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</si>
  <si>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</si>
  <si>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</si>
  <si>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</si>
  <si>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</si>
  <si>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</si>
  <si>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</si>
  <si>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</si>
  <si>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</si>
  <si>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</si>
  <si>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</si>
  <si>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</si>
  <si>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</si>
  <si>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</si>
  <si>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</si>
  <si>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</si>
  <si>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</si>
  <si>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</si>
  <si>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</si>
  <si>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</si>
  <si>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</si>
  <si>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</si>
  <si>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</si>
  <si>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</si>
  <si>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</si>
  <si>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</si>
  <si>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</si>
  <si>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</si>
  <si>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</si>
  <si>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</si>
  <si>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</si>
  <si>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</si>
  <si>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</si>
  <si>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</si>
  <si>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</si>
  <si>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</si>
  <si>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</si>
  <si>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</si>
  <si>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</si>
  <si>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</si>
  <si>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</si>
  <si>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</si>
  <si>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</si>
  <si>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</si>
  <si>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</si>
  <si>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</si>
  <si>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</si>
  <si>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</si>
  <si>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</si>
  <si>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</si>
  <si>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</si>
  <si>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</si>
  <si>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</si>
  <si>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</si>
  <si>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</si>
  <si>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</si>
  <si>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</si>
  <si>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</si>
  <si>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</si>
  <si>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</si>
  <si>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</si>
  <si>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</si>
  <si>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</si>
  <si>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</si>
  <si>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</si>
  <si>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</si>
  <si>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</si>
  <si>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</si>
  <si>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</si>
  <si>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</si>
  <si>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</si>
  <si>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</si>
  <si>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</si>
  <si>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</si>
  <si>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</si>
  <si>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</si>
  <si>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</si>
  <si>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</si>
  <si>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</si>
  <si>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</si>
  <si>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</si>
  <si>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</si>
  <si>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</si>
  <si>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</si>
  <si>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</si>
  <si>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</si>
  <si>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</si>
  <si>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</si>
  <si>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</si>
  <si>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</si>
  <si>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</si>
  <si>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</si>
  <si>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</si>
  <si>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</si>
  <si>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</si>
  <si>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</si>
  <si>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</si>
  <si>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</si>
  <si>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</si>
  <si>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</si>
  <si>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</si>
  <si>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</si>
  <si>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</si>
  <si>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</si>
  <si>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</si>
  <si>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</si>
  <si>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</si>
  <si>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</si>
  <si>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</si>
  <si>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</si>
  <si>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</si>
  <si>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</si>
  <si>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</si>
  <si>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</si>
  <si>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</si>
  <si>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</si>
  <si>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</si>
  <si>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</si>
  <si>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</si>
  <si>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</si>
  <si>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</si>
  <si>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</si>
  <si>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</si>
  <si>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</si>
  <si>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</si>
  <si>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</si>
  <si>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</si>
  <si>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</si>
  <si>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</si>
  <si>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</si>
  <si>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</si>
  <si>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</si>
  <si>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</si>
  <si>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</si>
  <si>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</si>
  <si>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</si>
  <si>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</si>
  <si>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</si>
  <si>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</si>
  <si>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</si>
  <si>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</si>
  <si>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</si>
  <si>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</si>
  <si>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</si>
  <si>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</si>
  <si>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</si>
  <si>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</si>
  <si>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</si>
  <si>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</si>
  <si>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</si>
  <si>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</si>
  <si>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</si>
  <si>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</si>
  <si>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</si>
  <si>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</si>
  <si>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</si>
  <si>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</si>
  <si>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</si>
  <si>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</si>
  <si>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</si>
  <si>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</si>
  <si>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</si>
  <si>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</si>
  <si>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</si>
  <si>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</si>
  <si>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</si>
  <si>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</si>
  <si>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</si>
  <si>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</si>
  <si>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</si>
  <si>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</si>
  <si>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</si>
  <si>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</si>
  <si>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</si>
  <si>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</si>
  <si>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</si>
  <si>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</si>
  <si>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</si>
  <si>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</si>
  <si>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</si>
  <si>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</si>
  <si>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</si>
  <si>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</si>
  <si>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</si>
  <si>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</si>
  <si>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</si>
  <si>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</si>
  <si>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</si>
  <si>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</si>
  <si>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</si>
  <si>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</si>
  <si>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</si>
  <si>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</si>
  <si>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</si>
  <si>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</si>
  <si>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</si>
  <si>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</si>
  <si>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</si>
  <si>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</si>
  <si>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</si>
  <si>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</si>
  <si>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</si>
  <si>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</si>
  <si>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</si>
  <si>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</si>
  <si>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</si>
  <si>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</si>
  <si>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</si>
  <si>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</si>
  <si>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</si>
  <si>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</si>
  <si>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</si>
  <si>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</si>
  <si>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</si>
  <si>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</si>
  <si>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</si>
  <si>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</si>
  <si>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</si>
  <si>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</si>
  <si>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</si>
  <si>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</si>
  <si>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</si>
  <si>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</si>
  <si>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</si>
  <si>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</si>
  <si>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</si>
  <si>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</si>
  <si>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</si>
  <si>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</si>
  <si>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</si>
  <si>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</si>
  <si>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</si>
  <si>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</si>
  <si>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</si>
  <si>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</si>
  <si>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</si>
  <si>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</si>
  <si>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</si>
  <si>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</si>
  <si>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</si>
  <si>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</si>
  <si>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</si>
  <si>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</si>
  <si>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</si>
  <si>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</si>
  <si>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</si>
  <si>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</si>
  <si>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</si>
  <si>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</si>
  <si>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</si>
  <si>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</si>
  <si>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</si>
  <si>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</si>
  <si>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</si>
  <si>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</si>
  <si>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</si>
  <si>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</si>
  <si>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</si>
  <si>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</si>
  <si>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</si>
  <si>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</si>
  <si>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</si>
  <si>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</si>
  <si>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</si>
  <si>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</si>
  <si>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</si>
  <si>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</si>
  <si>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</si>
  <si>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</si>
  <si>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</si>
  <si>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</si>
  <si>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</si>
  <si>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</si>
  <si>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</si>
  <si>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</si>
  <si>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</si>
  <si>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</si>
  <si>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</si>
  <si>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</si>
  <si>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</si>
  <si>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</si>
  <si>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</si>
  <si>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</si>
  <si>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</si>
  <si>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</si>
  <si>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</si>
  <si>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</si>
  <si>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</si>
  <si>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</si>
  <si>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</si>
  <si>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</si>
  <si>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</si>
  <si>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</si>
  <si>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</si>
  <si>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</si>
  <si>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</si>
  <si>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</si>
  <si>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</si>
  <si>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</si>
  <si>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</si>
  <si>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</si>
  <si>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</si>
  <si>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</si>
  <si>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</si>
  <si>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</si>
  <si>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</si>
  <si>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</si>
  <si>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</si>
  <si>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</si>
  <si>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</si>
  <si>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</si>
  <si>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</si>
  <si>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</si>
  <si>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</si>
  <si>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</si>
  <si>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</si>
  <si>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</si>
  <si>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</si>
  <si>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</si>
  <si>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</si>
  <si>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</si>
  <si>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</si>
  <si>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</si>
  <si>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</si>
  <si>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</si>
  <si>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</si>
  <si>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</si>
  <si>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</si>
  <si>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</si>
  <si>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</si>
  <si>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</si>
  <si>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</si>
  <si>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</si>
  <si>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</si>
  <si>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</si>
  <si>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</si>
  <si>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</si>
  <si>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</si>
  <si>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</si>
  <si>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</si>
  <si>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</si>
  <si>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</si>
  <si>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</si>
  <si>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</si>
  <si>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</si>
  <si>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</si>
  <si>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</si>
  <si>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</si>
  <si>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</si>
  <si>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</si>
  <si>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</si>
  <si>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</si>
  <si>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</si>
  <si>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</si>
  <si>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</si>
  <si>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</si>
  <si>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</si>
  <si>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</si>
  <si>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</si>
  <si>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</si>
  <si>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</si>
  <si>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</si>
  <si>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</si>
  <si>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</si>
  <si>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</si>
  <si>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</si>
  <si>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</si>
  <si>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</si>
  <si>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</si>
  <si>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</si>
  <si>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</si>
  <si>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</si>
  <si>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</si>
  <si>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</si>
  <si>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</si>
  <si>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</si>
  <si>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</si>
  <si>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</si>
  <si>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</si>
  <si>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</si>
  <si>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</si>
  <si>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</si>
  <si>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</si>
  <si>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</si>
  <si>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</si>
  <si>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</si>
  <si>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</si>
  <si>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</si>
  <si>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</si>
  <si>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</si>
  <si>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</si>
  <si>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</si>
  <si>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</si>
  <si>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</si>
  <si>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</si>
  <si>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</si>
  <si>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</si>
  <si>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</si>
  <si>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</si>
  <si>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</si>
  <si>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</si>
  <si>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</si>
  <si>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</si>
  <si>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</si>
  <si>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</si>
  <si>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</si>
  <si>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</si>
  <si>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</si>
  <si>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</si>
  <si>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</si>
  <si>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</si>
  <si>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</si>
  <si>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</si>
  <si>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</si>
  <si>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</si>
  <si>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</si>
  <si>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</si>
  <si>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</si>
  <si>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</si>
  <si>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</si>
  <si>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</si>
  <si>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</si>
  <si>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</si>
  <si>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</si>
  <si>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</si>
  <si>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</si>
  <si>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</si>
  <si>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</si>
  <si>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</si>
  <si>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</si>
  <si>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</si>
  <si>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</si>
  <si>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</si>
  <si>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</si>
  <si>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</si>
  <si>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</si>
  <si>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</si>
  <si>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</si>
  <si>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</si>
  <si>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</si>
  <si>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</si>
  <si>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</si>
  <si>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</si>
  <si>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</si>
  <si>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</si>
  <si>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</si>
  <si>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</si>
  <si>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</si>
  <si>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</si>
  <si>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</si>
  <si>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</si>
  <si>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</si>
  <si>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</si>
  <si>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</si>
  <si>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</si>
  <si>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</si>
  <si>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</si>
  <si>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</si>
  <si>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</si>
  <si>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</si>
  <si>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</si>
  <si>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</si>
  <si>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</si>
  <si>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</si>
  <si>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</si>
  <si>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</si>
  <si>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</si>
  <si>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</si>
  <si>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</si>
  <si>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</si>
  <si>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</si>
  <si>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</si>
  <si>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</si>
  <si>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</si>
  <si>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</si>
  <si>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</si>
  <si>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</si>
  <si>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</si>
  <si>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</si>
  <si>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</si>
  <si>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</si>
  <si>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</si>
  <si>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</si>
  <si>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</si>
  <si>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</si>
  <si>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</si>
  <si>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</si>
  <si>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</si>
  <si>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</si>
  <si>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</si>
  <si>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</si>
  <si>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</si>
  <si>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</si>
  <si>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</si>
  <si>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</si>
  <si>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</si>
  <si>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</si>
  <si>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</si>
  <si>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</si>
  <si>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</si>
  <si>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</si>
  <si>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</si>
  <si>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</si>
  <si>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</si>
  <si>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</si>
  <si>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</si>
  <si>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</si>
  <si>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</si>
  <si>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</si>
  <si>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</si>
  <si>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</si>
  <si>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</si>
  <si>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</si>
  <si>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</si>
  <si>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</si>
  <si>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</si>
  <si>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</si>
  <si>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</si>
  <si>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</si>
  <si>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</si>
  <si>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</si>
  <si>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</si>
  <si>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</si>
  <si>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</si>
  <si>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</si>
  <si>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</si>
  <si>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</si>
  <si>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</si>
  <si>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</si>
  <si>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</si>
  <si>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</si>
  <si>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</si>
  <si>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</si>
  <si>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</si>
  <si>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</si>
  <si>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</si>
  <si>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</si>
  <si>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</si>
  <si>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</si>
  <si>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</si>
  <si>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</si>
  <si>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</si>
  <si>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</si>
  <si>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</si>
  <si>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</si>
  <si>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</si>
  <si>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</si>
  <si>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</si>
  <si>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</si>
  <si>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</si>
  <si>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</si>
  <si>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</si>
  <si>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</si>
  <si>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</si>
  <si>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</si>
  <si>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</si>
  <si>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</si>
  <si>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</si>
  <si>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</si>
  <si>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</si>
  <si>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</si>
  <si>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</si>
  <si>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</si>
  <si>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</si>
  <si>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</si>
  <si>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</si>
  <si>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</si>
  <si>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</si>
  <si>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</si>
  <si>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</si>
  <si>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</si>
  <si>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</si>
  <si>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</si>
  <si>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</si>
  <si>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</si>
  <si>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</si>
  <si>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</si>
  <si>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</si>
  <si>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</si>
  <si>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</si>
  <si>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</si>
  <si>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</si>
  <si>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</si>
  <si>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</si>
  <si>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</si>
  <si>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</si>
  <si>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</si>
  <si>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</si>
  <si>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</si>
  <si>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</si>
  <si>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</si>
  <si>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</si>
  <si>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</si>
  <si>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</si>
  <si>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</si>
  <si>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</si>
  <si>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</si>
  <si>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</si>
  <si>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</si>
  <si>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</si>
  <si>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</si>
  <si>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</si>
  <si>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</si>
  <si>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</si>
  <si>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</si>
  <si>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</si>
  <si>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</si>
  <si>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</si>
  <si>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</si>
  <si>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</si>
  <si>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</si>
  <si>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</si>
  <si>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</si>
  <si>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</si>
  <si>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</si>
  <si>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</si>
  <si>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</si>
  <si>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</si>
  <si>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</si>
  <si>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</si>
  <si>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</si>
  <si>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</si>
  <si>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</si>
  <si>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</si>
  <si>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</si>
  <si>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</si>
  <si>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</si>
  <si>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</si>
  <si>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</si>
  <si>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</si>
  <si>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</si>
  <si>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</si>
  <si>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</si>
  <si>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</si>
  <si>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</si>
  <si>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</si>
  <si>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</si>
  <si>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</si>
  <si>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</si>
  <si>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</si>
  <si>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</si>
  <si>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</si>
  <si>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</si>
  <si>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</si>
  <si>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</si>
  <si>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</si>
  <si>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</si>
  <si>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</si>
  <si>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</si>
  <si>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</si>
  <si>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</si>
  <si>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</si>
  <si>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</si>
  <si>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</si>
  <si>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</si>
  <si>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</si>
  <si>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</si>
  <si>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</si>
  <si>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</si>
  <si>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</si>
  <si>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</si>
  <si>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</si>
  <si>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</si>
  <si>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</si>
  <si>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</si>
  <si>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</si>
  <si>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</si>
  <si>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</si>
  <si>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</si>
  <si>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</si>
  <si>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</si>
  <si>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</si>
  <si>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</si>
  <si>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</si>
  <si>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</si>
  <si>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</si>
  <si>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</si>
  <si>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</si>
  <si>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</si>
  <si>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</si>
  <si>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</si>
  <si>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</si>
  <si>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</si>
  <si>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</si>
  <si>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</si>
  <si>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</si>
  <si>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</si>
  <si>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</si>
  <si>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</si>
  <si>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</si>
  <si>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</si>
  <si>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</si>
  <si>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</si>
  <si>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</si>
  <si>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</si>
  <si>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</si>
  <si>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</si>
  <si>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</si>
  <si>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</si>
  <si>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</si>
  <si>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</si>
  <si>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</si>
  <si>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</si>
  <si>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</si>
  <si>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</si>
  <si>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</si>
  <si>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</si>
  <si>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</si>
  <si>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</si>
  <si>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</si>
  <si>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</si>
  <si>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</si>
  <si>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</si>
  <si>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</si>
  <si>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</si>
  <si>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</si>
  <si>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</si>
  <si>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</si>
  <si>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</si>
  <si>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</si>
  <si>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</si>
  <si>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</si>
  <si>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</si>
  <si>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</si>
  <si>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</si>
  <si>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</si>
  <si>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</si>
  <si>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</si>
  <si>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</si>
  <si>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</si>
  <si>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</si>
  <si>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</si>
  <si>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</si>
  <si>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</si>
  <si>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</si>
  <si>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</si>
  <si>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</si>
  <si>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</si>
  <si>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</si>
  <si>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</si>
  <si>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</si>
  <si>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</si>
  <si>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</si>
  <si>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</si>
  <si>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</si>
  <si>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</si>
  <si>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</si>
  <si>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</si>
  <si>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</si>
  <si>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</si>
  <si>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</si>
  <si>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</si>
  <si>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</si>
  <si>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</si>
  <si>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</si>
  <si>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</si>
  <si>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</si>
  <si>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</si>
  <si>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</si>
  <si>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</si>
  <si>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</si>
  <si>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</si>
  <si>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</si>
  <si>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</si>
  <si>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</si>
  <si>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</si>
  <si>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</si>
  <si>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</si>
  <si>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</si>
  <si>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</si>
  <si>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</si>
  <si>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</si>
  <si>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</si>
  <si>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</si>
  <si>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</si>
  <si>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</si>
  <si>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</si>
  <si>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</si>
  <si>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</si>
  <si>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</si>
  <si>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</si>
  <si>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</si>
  <si>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</si>
  <si>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</si>
  <si>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</si>
  <si>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</si>
  <si>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</si>
  <si>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</si>
  <si>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</si>
  <si>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</si>
  <si>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</si>
  <si>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</si>
  <si>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</si>
  <si>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</si>
  <si>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</si>
  <si>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</si>
  <si>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</si>
  <si>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</si>
  <si>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</si>
  <si>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</si>
  <si>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</si>
  <si>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</si>
  <si>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</si>
  <si>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</si>
  <si>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</si>
  <si>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</si>
  <si>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</si>
  <si>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</si>
  <si>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</si>
  <si>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</si>
  <si>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</si>
  <si>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</si>
  <si>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</si>
  <si>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</si>
  <si>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</si>
  <si>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</si>
  <si>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</si>
  <si>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</si>
  <si>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</si>
  <si>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</si>
  <si>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</si>
  <si>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</si>
  <si>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</si>
  <si>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</si>
  <si>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</si>
  <si>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</si>
  <si>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</si>
  <si>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</si>
  <si>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</si>
  <si>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</si>
  <si>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</si>
  <si>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</si>
  <si>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</si>
  <si>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</si>
  <si>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</si>
  <si>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</si>
  <si>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</si>
  <si>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</si>
  <si>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</si>
  <si>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</si>
  <si>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</si>
  <si>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</si>
  <si>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</si>
  <si>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</si>
  <si>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</si>
  <si>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</si>
  <si>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</si>
  <si>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</si>
  <si>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</si>
  <si>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</si>
  <si>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</si>
  <si>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</si>
  <si>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</si>
  <si>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</si>
  <si>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</si>
  <si>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</si>
  <si>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</si>
  <si>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</si>
  <si>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</si>
  <si>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</si>
  <si>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</si>
  <si>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</si>
  <si>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</si>
  <si>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</si>
  <si>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</si>
  <si>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</si>
  <si>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</si>
  <si>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</si>
  <si>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</si>
  <si>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</si>
  <si>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</si>
  <si>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</si>
  <si>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</si>
  <si>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</si>
  <si>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</si>
  <si>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</si>
  <si>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</si>
  <si>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</si>
  <si>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</si>
  <si>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</si>
  <si>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</si>
  <si>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</si>
  <si>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</si>
  <si>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</si>
  <si>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</si>
  <si>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</si>
  <si>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</si>
  <si>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</si>
  <si>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</si>
  <si>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</si>
  <si>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</si>
  <si>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</si>
  <si>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</si>
  <si>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</si>
  <si>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</si>
  <si>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</si>
  <si>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</si>
  <si>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</si>
  <si>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</si>
  <si>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</si>
  <si>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</si>
  <si>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</si>
  <si>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</si>
  <si>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</si>
  <si>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</si>
  <si>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</si>
  <si>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</si>
  <si>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</si>
  <si>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</si>
  <si>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</si>
  <si>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</si>
  <si>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</si>
  <si>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</si>
  <si>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</si>
  <si>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</si>
  <si>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</si>
  <si>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</si>
  <si>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</si>
  <si>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</si>
  <si>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</si>
  <si>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</si>
  <si>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</si>
  <si>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</si>
  <si>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</si>
  <si>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</si>
  <si>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</si>
  <si>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</si>
  <si>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</si>
  <si>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</si>
  <si>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</si>
  <si>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</si>
  <si>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</si>
  <si>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</si>
  <si>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</si>
  <si>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</si>
  <si>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</si>
  <si>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</si>
  <si>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</si>
  <si>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</si>
  <si>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</si>
  <si>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</si>
  <si>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</si>
  <si>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</si>
  <si>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</si>
  <si>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</si>
  <si>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</si>
  <si>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</si>
  <si>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</si>
  <si>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</si>
  <si>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</si>
  <si>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</si>
  <si>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</si>
  <si>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</si>
  <si>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</si>
  <si>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</si>
  <si>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</si>
  <si>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</si>
  <si>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</si>
  <si>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</si>
  <si>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</si>
  <si>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</si>
  <si>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</si>
  <si>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</si>
  <si>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</si>
  <si>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</si>
  <si>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</si>
  <si>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</si>
  <si>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</si>
  <si>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</si>
  <si>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</si>
  <si>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</si>
  <si>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</si>
  <si>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</si>
  <si>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</si>
  <si>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</si>
  <si>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</si>
  <si>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</si>
  <si>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</si>
  <si>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</si>
  <si>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</si>
  <si>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</si>
  <si>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</si>
  <si>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</si>
  <si>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</si>
  <si>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</si>
  <si>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</si>
  <si>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</si>
  <si>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</si>
  <si>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</si>
  <si>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</si>
  <si>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</si>
  <si>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</si>
  <si>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</si>
  <si>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</si>
  <si>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</si>
  <si>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</si>
  <si>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</si>
  <si>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</si>
  <si>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</si>
  <si>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</si>
  <si>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</si>
  <si>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</si>
  <si>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</si>
  <si>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</si>
  <si>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</si>
  <si>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</si>
  <si>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</si>
  <si>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</si>
  <si>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</si>
  <si>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</si>
  <si>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</si>
  <si>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</si>
  <si>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</si>
  <si>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</si>
  <si>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</si>
  <si>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</si>
  <si>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</si>
  <si>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</si>
  <si>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</si>
  <si>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</si>
  <si>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</si>
  <si>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</si>
  <si>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</si>
  <si>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</si>
  <si>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</si>
  <si>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</si>
  <si>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</si>
  <si>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</si>
  <si>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</si>
  <si>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</si>
  <si>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</si>
  <si>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</si>
  <si>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</si>
  <si>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</si>
  <si>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</si>
  <si>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</si>
  <si>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</si>
  <si>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</si>
  <si>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</si>
  <si>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</si>
  <si>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</si>
  <si>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</si>
  <si>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</si>
  <si>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</si>
  <si>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</si>
  <si>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</si>
  <si>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</si>
  <si>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</si>
  <si>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</si>
  <si>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</si>
  <si>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</si>
  <si>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</si>
  <si>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</si>
  <si>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</si>
  <si>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</si>
  <si>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</si>
  <si>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</si>
  <si>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</si>
  <si>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</si>
  <si>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</si>
  <si>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</si>
  <si>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</si>
  <si>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</si>
  <si>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</si>
  <si>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</si>
  <si>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</si>
  <si>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</si>
  <si>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</si>
  <si>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</si>
  <si>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</si>
  <si>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</si>
  <si>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</si>
  <si>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</si>
  <si>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</si>
  <si>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</si>
  <si>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</si>
  <si>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</si>
  <si>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</si>
  <si>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</si>
  <si>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</si>
  <si>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</si>
  <si>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</si>
  <si>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</si>
  <si>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</si>
  <si>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</si>
  <si>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</si>
  <si>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</si>
  <si>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</si>
  <si>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</si>
  <si>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</si>
  <si>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</si>
  <si>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</si>
  <si>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</si>
  <si>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</si>
  <si>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</si>
  <si>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</si>
  <si>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</si>
  <si>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</si>
  <si>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</si>
  <si>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</si>
  <si>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</si>
  <si>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</si>
  <si>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</si>
  <si>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</si>
  <si>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</si>
  <si>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</si>
  <si>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</si>
  <si>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</si>
  <si>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</si>
  <si>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</si>
  <si>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</si>
  <si>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</si>
  <si>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</si>
  <si>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</si>
  <si>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</si>
  <si>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</si>
  <si>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</si>
  <si>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</si>
  <si>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</si>
  <si>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</si>
  <si>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</si>
  <si>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</si>
  <si>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</si>
  <si>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</si>
  <si>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</si>
  <si>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</si>
  <si>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</si>
  <si>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</si>
  <si>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</si>
  <si>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</si>
  <si>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</si>
  <si>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</si>
  <si>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</si>
  <si>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</si>
  <si>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</si>
  <si>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</si>
  <si>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</si>
  <si>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</si>
  <si>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</si>
  <si>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</si>
  <si>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</si>
  <si>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</si>
  <si>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</si>
  <si>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</si>
  <si>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</si>
  <si>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</si>
  <si>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</si>
  <si>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</si>
  <si>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</si>
  <si>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</si>
  <si>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</si>
  <si>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</si>
  <si>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</si>
  <si>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</si>
  <si>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</si>
  <si>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</si>
  <si>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</si>
  <si>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</si>
  <si>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</si>
  <si>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</si>
  <si>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</si>
  <si>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</si>
  <si>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</si>
  <si>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</si>
  <si>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</si>
  <si>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</si>
  <si>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</si>
  <si>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</si>
  <si>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</si>
  <si>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</si>
  <si>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</si>
  <si>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</si>
  <si>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</si>
  <si>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</si>
  <si>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</si>
  <si>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</si>
  <si>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</si>
  <si>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</si>
  <si>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</si>
  <si>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</si>
  <si>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</si>
  <si>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</si>
  <si>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</si>
  <si>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</si>
  <si>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</si>
  <si>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</si>
  <si>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</si>
  <si>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</si>
  <si>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</si>
  <si>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</si>
  <si>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</si>
  <si>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</si>
  <si>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</si>
  <si>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</si>
  <si>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</si>
  <si>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</si>
  <si>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</si>
  <si>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</si>
  <si>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</si>
  <si>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</si>
  <si>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</si>
  <si>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</si>
  <si>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</si>
  <si>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</si>
  <si>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</si>
  <si>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</si>
  <si>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</si>
  <si>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</si>
  <si>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</si>
  <si>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</si>
  <si>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</si>
  <si>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</si>
  <si>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</si>
  <si>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</si>
  <si>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</si>
  <si>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</si>
  <si>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</si>
  <si>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</si>
  <si>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</si>
  <si>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</si>
  <si>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</si>
  <si>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</si>
  <si>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</si>
  <si>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</si>
  <si>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</si>
  <si>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</si>
  <si>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</si>
  <si>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</si>
  <si>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</si>
  <si>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</si>
  <si>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</si>
  <si>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</si>
  <si>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</si>
  <si>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</si>
  <si>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</si>
  <si>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</si>
  <si>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</si>
  <si>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</si>
  <si>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</si>
  <si>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</si>
  <si>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</si>
  <si>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</si>
  <si>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</si>
  <si>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</si>
  <si>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</si>
  <si>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</si>
  <si>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</si>
  <si>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</si>
  <si>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</si>
  <si>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</si>
  <si>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</si>
  <si>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</si>
  <si>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</si>
  <si>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</si>
  <si>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</si>
  <si>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</si>
  <si>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</si>
  <si>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</si>
  <si>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</si>
  <si>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</si>
  <si>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</si>
  <si>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</si>
  <si>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</si>
  <si>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</si>
  <si>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</si>
  <si>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</si>
  <si>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</si>
  <si>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</si>
  <si>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</si>
  <si>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</si>
  <si>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</si>
  <si>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</si>
  <si>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</si>
  <si>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</si>
  <si>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</si>
  <si>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</si>
  <si>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</si>
  <si>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</si>
  <si>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</si>
  <si>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</si>
  <si>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</si>
  <si>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</si>
  <si>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</si>
  <si>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</si>
  <si>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</si>
  <si>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</si>
  <si>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</si>
  <si>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</si>
  <si>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</si>
  <si>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</si>
  <si>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</si>
  <si>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</si>
  <si>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</si>
  <si>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</si>
  <si>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</si>
  <si>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</si>
  <si>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</si>
  <si>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</si>
  <si>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</si>
  <si>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</si>
  <si>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</si>
  <si>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</si>
  <si>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</si>
  <si>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</si>
  <si>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</si>
  <si>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</si>
  <si>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</si>
  <si>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</si>
  <si>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</si>
  <si>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</si>
  <si>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</si>
  <si>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</si>
  <si>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</si>
  <si>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</si>
  <si>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</si>
  <si>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</si>
  <si>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</si>
  <si>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</si>
  <si>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</si>
  <si>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</si>
  <si>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</si>
  <si>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</si>
  <si>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</si>
  <si>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</si>
  <si>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</si>
  <si>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</si>
  <si>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</si>
  <si>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</si>
  <si>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</si>
  <si>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</si>
  <si>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</si>
  <si>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</si>
  <si>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</si>
  <si>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</si>
  <si>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</si>
  <si>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</si>
  <si>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</si>
  <si>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</si>
  <si>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</si>
  <si>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</si>
  <si>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</si>
  <si>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</si>
  <si>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</si>
  <si>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</si>
  <si>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</si>
  <si>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</si>
  <si>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</si>
  <si>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</si>
  <si>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</si>
  <si>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</si>
  <si>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</si>
  <si>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</si>
  <si>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</si>
  <si>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</si>
  <si>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</si>
  <si>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</si>
  <si>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</si>
  <si>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</si>
  <si>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</si>
  <si>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</si>
  <si>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</si>
  <si>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</si>
  <si>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</si>
  <si>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</si>
  <si>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</si>
  <si>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</si>
  <si>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</si>
  <si>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</si>
  <si>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</si>
  <si>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</si>
  <si>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</si>
  <si>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</si>
  <si>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</si>
  <si>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</si>
  <si>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</si>
  <si>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</si>
  <si>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</si>
  <si>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</si>
  <si>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</si>
  <si>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</si>
  <si>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</si>
  <si>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</si>
  <si>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</si>
  <si>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</si>
  <si>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</si>
  <si>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</si>
  <si>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</si>
  <si>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</si>
  <si>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</si>
  <si>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</si>
  <si>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</si>
  <si>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</si>
  <si>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</si>
  <si>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</si>
  <si>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</si>
  <si>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</si>
  <si>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</si>
  <si>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</si>
  <si>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</si>
  <si>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</si>
  <si>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</si>
  <si>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</si>
  <si>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</si>
  <si>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</si>
  <si>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</si>
  <si>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</si>
  <si>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</si>
  <si>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</si>
  <si>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</si>
  <si>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</si>
  <si>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</si>
  <si>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</si>
  <si>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</si>
  <si>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</si>
  <si>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</si>
  <si>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</si>
  <si>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</si>
  <si>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</si>
  <si>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</si>
  <si>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</si>
  <si>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</si>
  <si>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</si>
  <si>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</si>
  <si>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</si>
  <si>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</si>
  <si>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</si>
  <si>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</si>
  <si>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</si>
  <si>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</si>
  <si>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</si>
  <si>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</si>
  <si>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</si>
  <si>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</si>
  <si>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</si>
  <si>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</si>
  <si>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</si>
  <si>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</si>
  <si>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</si>
  <si>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</si>
  <si>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</si>
  <si>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</si>
  <si>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</si>
  <si>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</si>
  <si>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</si>
  <si>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</si>
  <si>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</si>
  <si>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</si>
  <si>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</si>
  <si>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</si>
  <si>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</si>
  <si>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</si>
  <si>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</si>
  <si>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</si>
  <si>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</si>
  <si>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</si>
  <si>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</si>
  <si>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</si>
  <si>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</si>
  <si>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</si>
  <si>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</si>
  <si>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</si>
  <si>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</si>
  <si>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</si>
  <si>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</si>
  <si>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</si>
  <si>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</si>
  <si>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</si>
  <si>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</si>
  <si>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</si>
  <si>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</si>
  <si>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</si>
  <si>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</si>
  <si>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</si>
  <si>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</si>
  <si>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</si>
  <si>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</si>
  <si>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</si>
  <si>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</si>
  <si>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</si>
  <si>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</si>
  <si>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</si>
  <si>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</si>
  <si>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</si>
  <si>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</si>
  <si>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</si>
  <si>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</si>
  <si>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</si>
  <si>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</si>
  <si>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</si>
  <si>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</si>
  <si>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</si>
  <si>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</si>
  <si>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</si>
  <si>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</si>
  <si>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</si>
  <si>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</si>
  <si>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</si>
  <si>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</si>
  <si>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</si>
  <si>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</si>
  <si>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</si>
  <si>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</si>
  <si>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</si>
  <si>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</si>
  <si>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</si>
  <si>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</si>
  <si>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</si>
  <si>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</si>
  <si>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</si>
  <si>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</si>
  <si>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</si>
  <si>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</si>
  <si>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</si>
  <si>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</si>
  <si>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</si>
  <si>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</si>
  <si>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</si>
  <si>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</si>
  <si>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</si>
  <si>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</si>
  <si>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</si>
  <si>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</si>
  <si>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</si>
  <si>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</si>
  <si>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</si>
  <si>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</si>
  <si>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</si>
  <si>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</si>
  <si>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</si>
  <si>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</si>
  <si>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</si>
  <si>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</si>
  <si>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</si>
  <si>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</si>
  <si>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</si>
  <si>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</si>
  <si>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</si>
  <si>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</si>
  <si>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</si>
  <si>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</si>
  <si>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</si>
  <si>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</si>
  <si>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</si>
  <si>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</si>
  <si>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</si>
  <si>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</si>
  <si>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</si>
  <si>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</si>
  <si>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</si>
  <si>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</si>
  <si>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</si>
  <si>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</si>
  <si>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</si>
  <si>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</si>
  <si>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</si>
  <si>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</si>
  <si>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</si>
  <si>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</si>
  <si>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</si>
  <si>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</si>
  <si>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</si>
  <si>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</si>
  <si>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</si>
  <si>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</si>
  <si>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</si>
  <si>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</si>
  <si>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</si>
  <si>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</si>
  <si>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</si>
  <si>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</si>
  <si>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</si>
  <si>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</si>
  <si>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</si>
  <si>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</si>
  <si>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</si>
  <si>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</si>
  <si>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</si>
  <si>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</si>
  <si>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</si>
  <si>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</si>
  <si>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</si>
  <si>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</si>
  <si>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</si>
  <si>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</si>
  <si>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</si>
  <si>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</si>
  <si>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</si>
  <si>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</si>
  <si>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</si>
  <si>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</si>
  <si>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</si>
  <si>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</si>
  <si>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</si>
  <si>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</si>
  <si>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</si>
  <si>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</si>
  <si>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</si>
  <si>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</si>
  <si>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</si>
  <si>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</si>
  <si>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</si>
  <si>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</si>
  <si>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</si>
  <si>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</si>
  <si>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</si>
  <si>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</si>
  <si>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</si>
  <si>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</si>
  <si>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</si>
  <si>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</si>
  <si>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</si>
  <si>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</si>
  <si>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</si>
  <si>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</si>
  <si>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</si>
  <si>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</si>
  <si>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</si>
  <si>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</si>
  <si>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</si>
  <si>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</si>
  <si>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</si>
  <si>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</si>
  <si>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</si>
  <si>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</si>
  <si>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</si>
  <si>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</si>
  <si>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</si>
  <si>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</si>
  <si>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</si>
  <si>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</si>
  <si>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</si>
  <si>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</si>
  <si>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</si>
  <si>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</si>
  <si>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</si>
  <si>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</si>
  <si>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</si>
  <si>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</si>
  <si>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</si>
  <si>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</si>
  <si>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</si>
  <si>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</si>
  <si>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</si>
  <si>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</si>
  <si>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</si>
  <si>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</si>
  <si>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</si>
  <si>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</si>
  <si>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</si>
  <si>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</si>
  <si>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</si>
  <si>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</si>
  <si>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</si>
  <si>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</si>
  <si>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</si>
  <si>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</si>
  <si>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</si>
  <si>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</si>
  <si>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</si>
  <si>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</si>
  <si>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</si>
  <si>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</si>
  <si>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</si>
  <si>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</si>
  <si>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</si>
  <si>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</si>
  <si>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</si>
  <si>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</si>
  <si>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</si>
  <si>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</si>
  <si>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</si>
  <si>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</si>
  <si>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</si>
  <si>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</si>
  <si>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</si>
  <si>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</si>
  <si>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</si>
  <si>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</si>
  <si>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</si>
  <si>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</si>
  <si>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</si>
  <si>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</si>
  <si>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</si>
  <si>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</si>
  <si>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</si>
  <si>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</si>
  <si>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</si>
  <si>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</si>
  <si>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</si>
  <si>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</si>
  <si>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</si>
  <si>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</si>
  <si>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</si>
  <si>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</si>
  <si>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</si>
  <si>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</si>
  <si>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</si>
  <si>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</si>
  <si>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</si>
  <si>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</si>
  <si>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</si>
  <si>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</si>
  <si>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</si>
  <si>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</si>
  <si>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</si>
  <si>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</si>
  <si>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</si>
  <si>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</si>
  <si>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</si>
  <si>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</si>
  <si>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</si>
  <si>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</si>
  <si>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</si>
  <si>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</si>
  <si>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</si>
  <si>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</si>
  <si>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</si>
  <si>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</si>
  <si>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</si>
  <si>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</si>
  <si>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</si>
  <si>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</si>
  <si>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</si>
  <si>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</si>
  <si>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</si>
  <si>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</si>
  <si>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</si>
  <si>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</si>
  <si>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</si>
  <si>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</si>
  <si>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</si>
  <si>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</si>
  <si>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</si>
  <si>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</si>
  <si>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</si>
  <si>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</si>
  <si>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</si>
  <si>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</si>
  <si>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</si>
  <si>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</si>
  <si>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</si>
  <si>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</si>
  <si>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</si>
  <si>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</si>
  <si>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</si>
  <si>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</si>
  <si>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</si>
  <si>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</si>
  <si>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</si>
  <si>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</si>
  <si>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</si>
  <si>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</si>
  <si>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</si>
  <si>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</si>
  <si>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</si>
  <si>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</si>
  <si>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</si>
  <si>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</si>
  <si>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</si>
  <si>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</si>
  <si>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</si>
  <si>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</si>
  <si>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</si>
  <si>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</si>
  <si>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</si>
  <si>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</si>
  <si>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</si>
  <si>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</si>
  <si>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</si>
  <si>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</si>
  <si>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</si>
  <si>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</si>
  <si>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</si>
  <si>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</si>
  <si>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</si>
  <si>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</si>
  <si>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</si>
  <si>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</si>
  <si>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</si>
  <si>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</si>
  <si>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</si>
  <si>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</si>
  <si>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</si>
  <si>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</si>
  <si>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</si>
  <si>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</si>
  <si>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</si>
  <si>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</si>
  <si>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</si>
  <si>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</si>
  <si>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</si>
  <si>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</si>
  <si>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</si>
  <si>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</si>
  <si>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</si>
  <si>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</si>
  <si>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</si>
  <si>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</si>
  <si>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</si>
  <si>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</si>
  <si>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</si>
  <si>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</si>
  <si>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</si>
  <si>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</si>
  <si>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</si>
  <si>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</si>
  <si>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</si>
  <si>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</si>
  <si>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</si>
  <si>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</si>
  <si>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</si>
  <si>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</si>
  <si>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</si>
  <si>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</si>
  <si>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</si>
  <si>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</si>
  <si>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</si>
  <si>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</si>
  <si>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</si>
  <si>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</si>
  <si>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</si>
  <si>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</si>
  <si>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</si>
  <si>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</si>
  <si>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</si>
  <si>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</si>
  <si>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</si>
  <si>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</si>
  <si>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</si>
  <si>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</si>
  <si>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</si>
  <si>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</si>
  <si>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</si>
  <si>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</si>
  <si>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</si>
  <si>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</si>
  <si>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</si>
  <si>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</si>
  <si>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</si>
  <si>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</si>
  <si>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</si>
  <si>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</si>
  <si>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</si>
  <si>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</si>
  <si>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</si>
  <si>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</si>
  <si>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</si>
  <si>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</si>
  <si>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</si>
  <si>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</si>
  <si>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</si>
  <si>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</si>
  <si>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</si>
  <si>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</si>
  <si>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</si>
  <si>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</si>
  <si>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</si>
  <si>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</si>
  <si>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</si>
  <si>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</si>
  <si>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</si>
  <si>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</si>
  <si>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</si>
  <si>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</si>
  <si>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</si>
  <si>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</si>
  <si>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</si>
  <si>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</si>
  <si>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</si>
  <si>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</si>
  <si>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</si>
  <si>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</si>
  <si>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</si>
  <si>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</si>
  <si>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</si>
  <si>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</si>
  <si>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</si>
  <si>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</si>
  <si>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</si>
  <si>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</si>
  <si>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</si>
  <si>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</si>
  <si>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</si>
  <si>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</si>
  <si>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</si>
  <si>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</si>
  <si>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</si>
  <si>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</si>
  <si>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</si>
  <si>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</si>
  <si>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</si>
  <si>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</si>
  <si>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</si>
  <si>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</si>
  <si>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</si>
  <si>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</si>
  <si>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</si>
  <si>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</si>
  <si>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</si>
  <si>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</si>
  <si>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</si>
  <si>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</si>
  <si>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</si>
  <si>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</si>
  <si>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</si>
  <si>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</si>
  <si>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</si>
  <si>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</si>
  <si>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</si>
  <si>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</si>
  <si>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</si>
  <si>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</si>
  <si>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</si>
  <si>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</si>
  <si>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</si>
  <si>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</si>
  <si>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</si>
  <si>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</si>
  <si>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</si>
  <si>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</si>
  <si>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</si>
  <si>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</si>
  <si>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</si>
  <si>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</si>
  <si>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</si>
  <si>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</si>
  <si>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</si>
  <si>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</si>
  <si>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</si>
  <si>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</si>
  <si>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</si>
  <si>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</si>
  <si>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</si>
  <si>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</si>
  <si>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</si>
  <si>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</si>
  <si>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</si>
  <si>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</si>
  <si>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</si>
  <si>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</si>
  <si>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</si>
  <si>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</si>
  <si>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</si>
  <si>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</si>
  <si>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</si>
  <si>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</si>
  <si>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</si>
  <si>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</si>
  <si>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</si>
  <si>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</si>
  <si>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</si>
  <si>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</si>
  <si>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</si>
  <si>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</si>
  <si>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</si>
  <si>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</si>
  <si>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</si>
  <si>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</si>
  <si>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</si>
  <si>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</si>
  <si>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</si>
  <si>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</si>
  <si>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</si>
  <si>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</si>
  <si>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</si>
  <si>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</si>
  <si>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</si>
  <si>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</si>
  <si>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</si>
  <si>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</si>
  <si>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</si>
  <si>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</si>
  <si>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</si>
  <si>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</si>
  <si>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</si>
  <si>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</si>
  <si>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</si>
  <si>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</si>
  <si>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</si>
  <si>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</si>
  <si>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</si>
  <si>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</si>
  <si>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</si>
  <si>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</si>
  <si>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</si>
  <si>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</si>
  <si>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</si>
  <si>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</si>
  <si>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</si>
  <si>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</si>
  <si>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</si>
  <si>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</si>
  <si>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</si>
  <si>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</si>
  <si>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</si>
  <si>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</si>
  <si>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</si>
  <si>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</si>
  <si>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</si>
  <si>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</si>
  <si>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</si>
  <si>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</si>
  <si>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</si>
  <si>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</si>
  <si>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</si>
  <si>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</si>
  <si>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</si>
  <si>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</si>
  <si>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</si>
  <si>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</si>
  <si>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</si>
  <si>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</si>
  <si>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</si>
  <si>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</si>
  <si>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</si>
  <si>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</si>
  <si>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</si>
  <si>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</si>
  <si>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</si>
  <si>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</si>
  <si>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</si>
  <si>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</si>
  <si>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</si>
  <si>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</si>
  <si>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</si>
  <si>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</si>
  <si>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</si>
  <si>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</si>
  <si>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</si>
  <si>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</si>
  <si>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</si>
  <si>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</si>
  <si>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</si>
  <si>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</si>
  <si>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</si>
  <si>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</si>
  <si>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</si>
  <si>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</si>
  <si>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</si>
  <si>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</si>
  <si>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</si>
  <si>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</si>
  <si>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</si>
  <si>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</si>
  <si>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</si>
  <si>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</si>
  <si>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</si>
  <si>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</si>
  <si>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</si>
  <si>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</si>
  <si>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</si>
  <si>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</si>
  <si>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</si>
  <si>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</si>
  <si>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</si>
  <si>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</si>
  <si>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</si>
  <si>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</si>
  <si>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</si>
  <si>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</si>
  <si>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</si>
  <si>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</si>
  <si>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</si>
  <si>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</si>
  <si>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</si>
  <si>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</si>
  <si>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</si>
  <si>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</si>
  <si>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</si>
  <si>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</si>
  <si>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</si>
  <si>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</si>
  <si>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</si>
  <si>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</si>
  <si>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</si>
  <si>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</si>
  <si>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</si>
  <si>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</si>
  <si>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</si>
  <si>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</si>
  <si>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</si>
  <si>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</si>
  <si>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</si>
  <si>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</si>
  <si>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</si>
  <si>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</si>
  <si>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</si>
  <si>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</si>
  <si>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</si>
  <si>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</si>
  <si>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</si>
  <si>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</si>
  <si>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</si>
  <si>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</si>
  <si>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</si>
  <si>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</si>
  <si>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</si>
  <si>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</si>
  <si>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</si>
  <si>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</si>
  <si>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</si>
  <si>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</si>
  <si>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</si>
  <si>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</si>
  <si>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</si>
  <si>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</si>
  <si>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</si>
  <si>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</si>
  <si>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</si>
  <si>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</si>
  <si>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</si>
  <si>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</si>
  <si>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</si>
  <si>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</si>
  <si>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</si>
  <si>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</si>
  <si>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</si>
  <si>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</si>
  <si>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</si>
  <si>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</si>
  <si>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</si>
  <si>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</si>
  <si>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</si>
  <si>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</si>
  <si>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</si>
  <si>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</si>
  <si>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</si>
  <si>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</si>
  <si>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</si>
  <si>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</si>
  <si>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</si>
  <si>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</si>
  <si>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</si>
  <si>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</si>
  <si>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</si>
  <si>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</si>
  <si>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</si>
  <si>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</si>
  <si>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</si>
  <si>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</si>
  <si>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</si>
  <si>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</si>
  <si>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</si>
  <si>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</si>
  <si>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</si>
  <si>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</si>
  <si>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</si>
  <si>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</si>
  <si>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</si>
  <si>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</si>
  <si>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</si>
  <si>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</si>
  <si>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</si>
  <si>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</si>
  <si>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</si>
  <si>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</si>
  <si>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</si>
  <si>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</si>
  <si>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</si>
  <si>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</si>
  <si>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</si>
  <si>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</si>
  <si>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</si>
  <si>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</si>
  <si>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</si>
  <si>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</si>
  <si>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</si>
  <si>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</si>
  <si>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</si>
  <si>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</si>
  <si>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</si>
  <si>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</si>
  <si>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</si>
  <si>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</si>
  <si>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</si>
  <si>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</si>
  <si>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</si>
  <si>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</si>
  <si>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</si>
  <si>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</si>
  <si>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</si>
  <si>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</si>
  <si>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</si>
  <si>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</si>
  <si>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</si>
  <si>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</si>
  <si>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</si>
  <si>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</si>
  <si>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</si>
  <si>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</si>
  <si>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</si>
  <si>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</si>
  <si>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</si>
  <si>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</si>
  <si>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</si>
  <si>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</si>
  <si>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</si>
  <si>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</si>
  <si>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</si>
  <si>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</si>
  <si>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</si>
  <si>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</si>
  <si>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</si>
  <si>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</si>
  <si>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</si>
  <si>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</si>
  <si>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</si>
  <si>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</si>
  <si>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</si>
  <si>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</si>
  <si>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</si>
  <si>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</si>
  <si>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</si>
  <si>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</si>
  <si>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</si>
  <si>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</si>
  <si>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</si>
  <si>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</si>
  <si>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</si>
  <si>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</si>
  <si>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</si>
  <si>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</si>
  <si>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</si>
  <si>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</si>
  <si>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</si>
  <si>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</si>
  <si>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</si>
  <si>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</si>
  <si>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</si>
  <si>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</si>
  <si>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</si>
  <si>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</si>
  <si>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</si>
  <si>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</si>
  <si>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</si>
  <si>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</si>
  <si>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</si>
  <si>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</si>
  <si>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</si>
  <si>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</si>
  <si>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</si>
  <si>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</si>
  <si>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</si>
  <si>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</si>
  <si>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</si>
  <si>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</si>
  <si>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</si>
  <si>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</si>
  <si>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</si>
  <si>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</si>
  <si>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</si>
  <si>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</si>
  <si>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</si>
  <si>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</si>
  <si>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</si>
  <si>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</si>
  <si>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</si>
  <si>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</si>
  <si>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</si>
  <si>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</si>
  <si>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</si>
  <si>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</si>
  <si>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</si>
  <si>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</si>
  <si>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</si>
  <si>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</si>
  <si>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</si>
  <si>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</si>
  <si>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</si>
  <si>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</si>
  <si>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</si>
  <si>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</si>
  <si>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</si>
  <si>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</si>
  <si>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</si>
  <si>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</si>
  <si>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</si>
  <si>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</si>
  <si>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</si>
  <si>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</si>
  <si>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</si>
  <si>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</si>
  <si>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</si>
  <si>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</si>
  <si>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</si>
  <si>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</si>
  <si>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</si>
  <si>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</si>
  <si>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</si>
  <si>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</si>
  <si>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</si>
  <si>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</si>
  <si>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</si>
  <si>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</si>
  <si>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</si>
  <si>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</si>
  <si>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</si>
  <si>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</si>
  <si>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</si>
  <si>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</si>
  <si>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</si>
  <si>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</si>
  <si>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</si>
  <si>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</si>
  <si>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</si>
  <si>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</si>
  <si>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</si>
  <si>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</si>
  <si>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</si>
  <si>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</si>
  <si>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</si>
  <si>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</si>
  <si>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</si>
  <si>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</si>
  <si>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</si>
  <si>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</si>
  <si>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</si>
  <si>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</si>
  <si>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</si>
  <si>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</si>
  <si>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</si>
  <si>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</si>
  <si>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</si>
  <si>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</si>
  <si>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</si>
  <si>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</si>
  <si>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</si>
  <si>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</si>
  <si>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</si>
  <si>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</si>
  <si>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</si>
  <si>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</si>
  <si>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</si>
  <si>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</si>
  <si>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</si>
  <si>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</si>
  <si>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</si>
  <si>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</si>
  <si>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</si>
  <si>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</si>
  <si>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</si>
  <si>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</si>
  <si>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</si>
  <si>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</si>
  <si>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</si>
  <si>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</si>
  <si>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</si>
  <si>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</si>
  <si>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</si>
  <si>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</si>
  <si>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</si>
  <si>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</si>
  <si>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</si>
  <si>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</si>
  <si>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</si>
  <si>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</si>
  <si>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</si>
  <si>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</si>
  <si>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</si>
  <si>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</si>
  <si>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</si>
  <si>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</si>
  <si>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</si>
  <si>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</si>
  <si>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</si>
  <si>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</si>
  <si>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</si>
  <si>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</si>
  <si>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</si>
  <si>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</si>
  <si>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</si>
  <si>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</si>
  <si>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</si>
  <si>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</si>
  <si>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</si>
  <si>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</si>
  <si>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</si>
  <si>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</si>
  <si>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</si>
  <si>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</si>
  <si>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</si>
  <si>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</si>
  <si>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</si>
  <si>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</si>
  <si>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</si>
  <si>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</si>
  <si>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</si>
  <si>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</si>
  <si>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</si>
  <si>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</si>
  <si>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</si>
  <si>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</si>
  <si>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</si>
  <si>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</si>
  <si>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</si>
  <si>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</si>
  <si>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</si>
  <si>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</si>
  <si>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</si>
  <si>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</si>
  <si>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</si>
  <si>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</si>
  <si>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</si>
  <si>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</si>
  <si>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</si>
  <si>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</si>
  <si>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</si>
  <si>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</si>
  <si>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</si>
  <si>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</si>
  <si>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</si>
  <si>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</si>
  <si>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</si>
  <si>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</si>
  <si>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</si>
  <si>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</si>
  <si>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</si>
  <si>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</si>
  <si>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</si>
  <si>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</si>
  <si>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</si>
  <si>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</si>
  <si>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</si>
  <si>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</si>
  <si>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</si>
  <si>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</si>
  <si>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</si>
  <si>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</si>
  <si>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</si>
  <si>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</si>
  <si>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</si>
  <si>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</si>
  <si>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</si>
  <si>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</si>
  <si>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</si>
  <si>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</si>
  <si>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</si>
  <si>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</si>
  <si>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</si>
  <si>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</si>
  <si>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</si>
  <si>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</si>
  <si>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</si>
  <si>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</si>
  <si>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</si>
  <si>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</si>
  <si>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</si>
  <si>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</si>
  <si>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</si>
  <si>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</si>
  <si>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</si>
  <si>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</si>
  <si>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</si>
  <si>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</si>
  <si>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</si>
  <si>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</si>
  <si>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</si>
  <si>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</si>
  <si>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</si>
  <si>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</si>
  <si>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</si>
  <si>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</si>
  <si>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</si>
  <si>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</si>
  <si>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</si>
  <si>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</si>
  <si>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</si>
  <si>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</si>
  <si>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</si>
  <si>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</si>
  <si>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</si>
  <si>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</si>
  <si>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</si>
  <si>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</si>
  <si>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</si>
  <si>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</si>
  <si>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</si>
  <si>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</si>
  <si>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</si>
  <si>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</si>
  <si>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</si>
  <si>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</si>
  <si>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</si>
  <si>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</si>
  <si>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</si>
  <si>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</si>
  <si>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</si>
  <si>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</si>
  <si>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</si>
  <si>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</si>
  <si>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</si>
  <si>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</si>
  <si>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</si>
  <si>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</si>
  <si>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</si>
  <si>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</si>
  <si>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</si>
  <si>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</si>
  <si>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</si>
  <si>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</si>
  <si>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</si>
  <si>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</si>
  <si>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</si>
  <si>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</si>
  <si>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</si>
  <si>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</si>
  <si>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</si>
  <si>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</si>
  <si>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</si>
  <si>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</si>
  <si>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</si>
  <si>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</si>
  <si>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</si>
  <si>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</si>
  <si>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</si>
  <si>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</si>
  <si>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</si>
  <si>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</si>
  <si>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</si>
  <si>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</si>
  <si>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</si>
  <si>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</si>
  <si>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</si>
  <si>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</si>
  <si>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</si>
  <si>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</si>
  <si>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</si>
  <si>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</si>
  <si>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</si>
  <si>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</si>
  <si>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</si>
  <si>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</si>
  <si>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</si>
  <si>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</si>
  <si>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</si>
  <si>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</si>
  <si>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</si>
  <si>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</si>
  <si>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</si>
  <si>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</si>
  <si>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</si>
  <si>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</si>
  <si>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</si>
  <si>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</si>
  <si>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</si>
  <si>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</si>
  <si>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</si>
  <si>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</si>
  <si>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</si>
  <si>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</si>
  <si>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</si>
  <si>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</si>
  <si>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</si>
  <si>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</si>
  <si>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</si>
  <si>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</si>
  <si>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</si>
  <si>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</si>
  <si>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</si>
  <si>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</si>
  <si>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</si>
  <si>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</si>
  <si>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</si>
  <si>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</si>
  <si>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</si>
  <si>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</si>
  <si>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</si>
  <si>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</si>
  <si>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</si>
  <si>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</si>
  <si>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</si>
  <si>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</si>
  <si>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</si>
  <si>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</si>
  <si>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</si>
  <si>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</si>
  <si>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</si>
  <si>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</si>
  <si>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</si>
  <si>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</si>
  <si>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</si>
  <si>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</si>
  <si>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</si>
  <si>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</si>
  <si>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</si>
  <si>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</si>
  <si>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</si>
  <si>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</si>
  <si>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</si>
  <si>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</si>
  <si>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</si>
  <si>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</si>
  <si>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</si>
  <si>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</si>
  <si>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</si>
  <si>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</si>
  <si>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</si>
  <si>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</si>
  <si>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</si>
  <si>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</si>
  <si>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</si>
  <si>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</si>
  <si>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</si>
  <si>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</si>
  <si>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</si>
  <si>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</si>
  <si>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</si>
  <si>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</si>
  <si>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</si>
  <si>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</si>
  <si>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</si>
  <si>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</si>
  <si>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</si>
  <si>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</si>
  <si>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</si>
  <si>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</si>
  <si>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</si>
  <si>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</si>
  <si>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</si>
  <si>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</si>
  <si>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</si>
  <si>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</si>
  <si>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</si>
  <si>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</si>
  <si>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</si>
  <si>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</si>
  <si>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</si>
  <si>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</si>
  <si>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</si>
  <si>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</si>
  <si>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</si>
  <si>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</si>
  <si>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</si>
  <si>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</si>
  <si>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</si>
  <si>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</si>
  <si>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</si>
  <si>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</si>
  <si>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</si>
  <si>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</si>
  <si>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</si>
  <si>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</si>
  <si>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</si>
  <si>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</si>
  <si>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</si>
  <si>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</si>
  <si>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</si>
  <si>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</si>
  <si>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</si>
  <si>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</si>
  <si>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</si>
  <si>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</si>
  <si>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</si>
  <si>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</si>
  <si>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</si>
  <si>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</si>
  <si>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</si>
  <si>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</si>
  <si>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</si>
  <si>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</si>
  <si>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</si>
  <si>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</si>
  <si>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</si>
  <si>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</si>
  <si>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</si>
  <si>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</si>
  <si>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</si>
  <si>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</si>
  <si>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</si>
  <si>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</si>
  <si>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</si>
  <si>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</si>
  <si>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</si>
  <si>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</si>
  <si>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</si>
  <si>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</si>
  <si>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</si>
  <si>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</si>
  <si>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</si>
  <si>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</si>
  <si>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</si>
  <si>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</si>
  <si>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</si>
  <si>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</si>
  <si>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</si>
  <si>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</si>
  <si>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</si>
  <si>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</si>
  <si>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</si>
  <si>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</si>
  <si>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</si>
  <si>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</si>
  <si>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</si>
  <si>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</si>
  <si>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</si>
  <si>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</si>
  <si>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</si>
  <si>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</si>
  <si>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</si>
  <si>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</si>
  <si>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</si>
  <si>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</si>
  <si>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</si>
  <si>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</si>
  <si>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</si>
  <si>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</si>
  <si>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</si>
  <si>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</si>
  <si>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</si>
  <si>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</si>
  <si>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</si>
  <si>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</si>
  <si>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</si>
  <si>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</si>
  <si>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</si>
  <si>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</si>
  <si>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</si>
  <si>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</si>
  <si>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</si>
  <si>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</si>
  <si>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</si>
  <si>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</si>
  <si>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</si>
  <si>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</si>
  <si>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</si>
  <si>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</si>
  <si>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</si>
  <si>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</si>
  <si>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</si>
  <si>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</si>
  <si>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</si>
  <si>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</si>
  <si>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</si>
  <si>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</si>
  <si>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</si>
  <si>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</si>
  <si>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</si>
  <si>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</si>
  <si>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</si>
  <si>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</si>
  <si>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</si>
  <si>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</si>
  <si>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</si>
  <si>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</si>
  <si>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</si>
  <si>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</si>
  <si>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</si>
  <si>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</si>
  <si>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</si>
  <si>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</si>
  <si>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</si>
  <si>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</si>
  <si>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</si>
  <si>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</si>
  <si>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</si>
  <si>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</si>
  <si>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</si>
  <si>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</si>
  <si>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</si>
  <si>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</si>
  <si>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</si>
  <si>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</si>
  <si>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</si>
  <si>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</si>
  <si>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</si>
  <si>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</si>
  <si>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</si>
  <si>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</si>
  <si>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</si>
  <si>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</si>
  <si>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</si>
  <si>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</si>
  <si>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</si>
  <si>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</si>
  <si>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</si>
  <si>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</si>
  <si>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</si>
  <si>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</si>
  <si>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</si>
  <si>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</si>
  <si>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</si>
  <si>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</si>
  <si>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</si>
  <si>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</si>
  <si>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</si>
  <si>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</si>
  <si>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</si>
  <si>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</si>
  <si>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</si>
  <si>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</si>
  <si>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</si>
  <si>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</si>
  <si>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</si>
  <si>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</si>
  <si>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</si>
  <si>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</si>
  <si>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</si>
  <si>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</si>
  <si>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</si>
  <si>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</si>
  <si>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</si>
  <si>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</si>
  <si>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</si>
  <si>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</si>
  <si>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</si>
  <si>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</si>
  <si>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</si>
  <si>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</si>
  <si>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</si>
  <si>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</si>
  <si>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</si>
  <si>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</si>
  <si>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</si>
  <si>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</si>
  <si>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</si>
  <si>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</si>
  <si>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</si>
  <si>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</si>
  <si>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</si>
  <si>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</si>
  <si>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</si>
  <si>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</si>
  <si>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</si>
  <si>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</si>
  <si>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</si>
  <si>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</si>
  <si>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</si>
  <si>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</si>
  <si>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</si>
  <si>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</si>
  <si>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</si>
  <si>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</si>
  <si>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</si>
  <si>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</si>
  <si>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</si>
  <si>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</si>
  <si>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</si>
  <si>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</si>
  <si>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</si>
  <si>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</si>
  <si>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</si>
  <si>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</si>
  <si>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</si>
  <si>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</si>
  <si>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</si>
  <si>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</si>
  <si>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</si>
  <si>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</si>
  <si>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</si>
  <si>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</si>
  <si>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</si>
  <si>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</si>
  <si>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</si>
  <si>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</si>
  <si>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</si>
  <si>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</si>
  <si>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</si>
  <si>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</si>
  <si>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</si>
  <si>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</si>
  <si>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</si>
  <si>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</si>
  <si>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</si>
  <si>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</si>
  <si>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</si>
  <si>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</si>
  <si>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</si>
  <si>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</si>
  <si>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</si>
  <si>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</si>
  <si>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</si>
  <si>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</si>
  <si>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</si>
  <si>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</si>
  <si>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</si>
  <si>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</si>
  <si>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</si>
  <si>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</si>
  <si>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</si>
  <si>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</si>
  <si>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</si>
  <si>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</si>
  <si>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</si>
  <si>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</si>
  <si>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</si>
  <si>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</si>
  <si>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</si>
  <si>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</si>
  <si>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</si>
  <si>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</si>
  <si>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</si>
  <si>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</si>
  <si>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</si>
  <si>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</si>
  <si>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</si>
  <si>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</si>
  <si>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</si>
  <si>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</si>
  <si>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</si>
  <si>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</si>
  <si>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</si>
  <si>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</si>
  <si>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</si>
  <si>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</si>
  <si>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</si>
  <si>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</si>
  <si>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</si>
  <si>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</si>
  <si>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</si>
  <si>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</si>
  <si>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</si>
  <si>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</si>
  <si>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</si>
  <si>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</si>
  <si>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</si>
  <si>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</si>
  <si>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</si>
  <si>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</si>
  <si>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</si>
  <si>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</si>
  <si>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</si>
  <si>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</si>
  <si>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</si>
  <si>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</si>
  <si>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</si>
  <si>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</si>
  <si>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</si>
  <si>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</si>
  <si>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</si>
  <si>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</si>
  <si>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</si>
  <si>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</si>
  <si>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</si>
  <si>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</si>
  <si>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</si>
  <si>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</si>
  <si>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</si>
  <si>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</si>
  <si>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</si>
  <si>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</si>
  <si>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</si>
  <si>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</si>
  <si>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</si>
  <si>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</si>
  <si>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</si>
  <si>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</si>
  <si>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</si>
  <si>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</si>
  <si>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</si>
  <si>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</si>
  <si>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</si>
  <si>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</si>
  <si>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</si>
  <si>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</si>
  <si>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</si>
  <si>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</si>
  <si>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</si>
  <si>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</si>
  <si>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</si>
  <si>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</si>
  <si>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</si>
  <si>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</si>
  <si>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</si>
  <si>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</si>
  <si>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</si>
  <si>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</si>
  <si>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</si>
  <si>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</si>
  <si>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</si>
  <si>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</si>
  <si>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</si>
  <si>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</si>
  <si>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</si>
  <si>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</si>
  <si>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</si>
  <si>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</si>
  <si>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</si>
  <si>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</si>
  <si>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</si>
  <si>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</si>
  <si>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</si>
  <si>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</si>
  <si>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</si>
  <si>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</si>
  <si>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</si>
  <si>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</si>
  <si>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</si>
  <si>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</si>
  <si>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</si>
  <si>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</si>
  <si>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</si>
  <si>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</si>
  <si>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</si>
  <si>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</si>
  <si>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</si>
  <si>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</si>
  <si>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</si>
  <si>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</si>
  <si>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</si>
  <si>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</si>
  <si>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</si>
  <si>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</si>
  <si>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</si>
  <si>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</si>
  <si>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</si>
  <si>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</si>
  <si>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</si>
  <si>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</si>
  <si>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</si>
  <si>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</si>
  <si>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</si>
  <si>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</si>
  <si>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</si>
  <si>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</si>
  <si>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</si>
  <si>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</si>
  <si>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</si>
  <si>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</si>
  <si>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</si>
  <si>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</si>
  <si>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</si>
  <si>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</si>
  <si>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</si>
  <si>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</si>
  <si>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</si>
  <si>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</si>
  <si>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</si>
  <si>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</si>
  <si>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</si>
  <si>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</si>
  <si>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</si>
  <si>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</si>
  <si>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</si>
  <si>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</si>
  <si>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</si>
  <si>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</si>
  <si>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</si>
  <si>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</si>
  <si>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</si>
  <si>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</si>
  <si>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</si>
  <si>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</si>
  <si>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</si>
  <si>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</si>
  <si>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</si>
  <si>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</si>
  <si>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</si>
  <si>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</si>
  <si>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</si>
  <si>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</si>
  <si>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</si>
  <si>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</si>
  <si>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</si>
  <si>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</si>
  <si>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</si>
  <si>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</si>
  <si>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</si>
  <si>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</si>
  <si>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</si>
  <si>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</si>
  <si>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</si>
  <si>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</si>
  <si>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</si>
  <si>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</si>
  <si>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</si>
  <si>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</si>
  <si>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</si>
  <si>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</si>
  <si>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</si>
  <si>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</si>
  <si>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</si>
  <si>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</si>
  <si>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</si>
  <si>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</si>
  <si>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</si>
  <si>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</si>
  <si>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</si>
  <si>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</si>
  <si>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</si>
  <si>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</si>
  <si>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</si>
  <si>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</si>
  <si>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</si>
  <si>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</si>
  <si>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</si>
  <si>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</si>
  <si>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</si>
  <si>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</si>
  <si>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</si>
  <si>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</si>
  <si>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</si>
  <si>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</si>
  <si>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</si>
  <si>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</si>
  <si>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</si>
  <si>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</si>
  <si>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</si>
  <si>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</si>
  <si>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</si>
  <si>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</si>
  <si>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</si>
  <si>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</si>
  <si>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</si>
  <si>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</si>
  <si>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</si>
  <si>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</si>
  <si>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</si>
  <si>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</si>
  <si>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</si>
  <si>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</si>
  <si>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</si>
  <si>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</si>
  <si>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</si>
  <si>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</si>
  <si>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</si>
  <si>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</si>
  <si>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</si>
  <si>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</si>
  <si>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</si>
  <si>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</si>
  <si>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</si>
  <si>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</si>
  <si>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</si>
  <si>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</si>
  <si>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</si>
  <si>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</si>
  <si>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</si>
  <si>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</si>
  <si>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</si>
  <si>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</si>
  <si>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</si>
  <si>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</si>
  <si>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</si>
  <si>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</si>
  <si>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</si>
  <si>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</si>
  <si>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</si>
  <si>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</si>
  <si>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</si>
  <si>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</si>
  <si>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</si>
  <si>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</si>
  <si>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</si>
  <si>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</si>
  <si>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</si>
  <si>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</si>
  <si>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</si>
  <si>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</si>
  <si>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</si>
  <si>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</si>
  <si>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</si>
  <si>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</si>
  <si>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</si>
  <si>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</si>
  <si>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</si>
  <si>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</si>
  <si>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</si>
  <si>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</si>
  <si>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</si>
  <si>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</si>
  <si>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</si>
  <si>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</si>
  <si>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</si>
  <si>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</si>
  <si>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</si>
  <si>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</si>
  <si>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</si>
  <si>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</si>
  <si>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</si>
  <si>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</si>
  <si>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</si>
  <si>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</si>
  <si>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</si>
  <si>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</si>
  <si>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</si>
  <si>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</si>
  <si>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</si>
  <si>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</si>
  <si>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</si>
  <si>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</si>
  <si>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</si>
  <si>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</si>
  <si>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</si>
  <si>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</si>
  <si>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</si>
  <si>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</si>
  <si>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</si>
  <si>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</si>
  <si>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</si>
  <si>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</si>
  <si>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</si>
  <si>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</si>
  <si>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</si>
  <si>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</si>
  <si>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</si>
  <si>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</si>
  <si>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</si>
  <si>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</si>
  <si>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</si>
  <si>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</si>
  <si>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</si>
  <si>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</si>
  <si>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</si>
  <si>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</si>
  <si>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</si>
  <si>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</si>
  <si>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</si>
  <si>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</si>
  <si>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</si>
  <si>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</si>
  <si>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</si>
  <si>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</si>
  <si>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</si>
  <si>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</si>
  <si>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</si>
  <si>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</si>
  <si>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</si>
  <si>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</si>
  <si>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</si>
  <si>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</si>
  <si>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</si>
  <si>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</si>
  <si>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</si>
  <si>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</si>
  <si>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</si>
  <si>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</si>
  <si>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</si>
  <si>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</si>
  <si>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</si>
  <si>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</si>
  <si>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</si>
  <si>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</si>
  <si>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</si>
  <si>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</si>
  <si>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</si>
  <si>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</si>
  <si>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</si>
  <si>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</si>
  <si>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</si>
  <si>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</si>
  <si>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</si>
  <si>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</si>
  <si>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</si>
  <si>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</si>
  <si>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</si>
  <si>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</si>
  <si>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</si>
  <si>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</si>
  <si>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</si>
  <si>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</si>
  <si>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</si>
  <si>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</si>
  <si>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</si>
  <si>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</si>
  <si>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</si>
  <si>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</si>
  <si>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</si>
  <si>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</si>
  <si>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</si>
  <si>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</si>
  <si>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</si>
  <si>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</si>
  <si>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</si>
  <si>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</si>
  <si>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</si>
  <si>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</si>
  <si>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</si>
  <si>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</si>
  <si>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</si>
  <si>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</si>
  <si>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</si>
  <si>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</si>
  <si>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</si>
  <si>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</si>
  <si>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</si>
  <si>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</si>
  <si>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</si>
  <si>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</si>
  <si>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</si>
  <si>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</si>
  <si>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</si>
  <si>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</si>
  <si>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</si>
  <si>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</si>
  <si>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</si>
  <si>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</si>
  <si>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</si>
  <si>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</si>
  <si>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</si>
  <si>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</si>
  <si>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</si>
  <si>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</si>
  <si>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</si>
  <si>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</si>
  <si>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</si>
  <si>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</si>
  <si>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</si>
  <si>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</si>
  <si>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</si>
  <si>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</si>
  <si>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</si>
  <si>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</si>
  <si>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</si>
  <si>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</si>
  <si>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</si>
  <si>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</si>
  <si>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</si>
  <si>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</si>
  <si>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</si>
  <si>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</si>
  <si>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</si>
  <si>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</si>
  <si>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</si>
  <si>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</si>
  <si>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</si>
  <si>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</si>
  <si>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</si>
  <si>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</si>
  <si>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</si>
  <si>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</si>
  <si>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</si>
  <si>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</si>
  <si>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</si>
  <si>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</si>
  <si>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</si>
  <si>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</si>
  <si>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</si>
  <si>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</si>
  <si>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</si>
  <si>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</si>
  <si>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</si>
  <si>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</si>
  <si>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</si>
  <si>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</si>
  <si>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</si>
  <si>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</si>
  <si>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</si>
  <si>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</si>
  <si>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</si>
  <si>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</si>
  <si>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</si>
  <si>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</si>
  <si>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</si>
  <si>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</si>
  <si>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</si>
  <si>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</si>
  <si>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</si>
  <si>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</si>
  <si>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</si>
  <si>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</si>
  <si>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</si>
  <si>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</si>
  <si>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</si>
  <si>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</si>
  <si>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</si>
  <si>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</si>
  <si>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</si>
  <si>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</si>
  <si>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</si>
  <si>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</si>
  <si>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</si>
  <si>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</si>
  <si>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</si>
  <si>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</si>
  <si>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</si>
  <si>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</si>
  <si>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</si>
  <si>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</si>
  <si>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</si>
  <si>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</si>
  <si>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</si>
  <si>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</si>
  <si>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</si>
  <si>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</si>
  <si>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</si>
  <si>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</si>
  <si>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</si>
  <si>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</si>
  <si>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</si>
  <si>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</si>
  <si>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</si>
  <si>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</si>
  <si>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</si>
  <si>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</si>
  <si>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</si>
  <si>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</si>
  <si>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</si>
  <si>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</si>
  <si>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</si>
  <si>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</si>
  <si>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</si>
  <si>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</si>
  <si>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</si>
  <si>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</si>
  <si>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</si>
  <si>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</si>
  <si>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</si>
  <si>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</si>
  <si>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</si>
  <si>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</si>
  <si>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</si>
  <si>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</si>
  <si>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</si>
  <si>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</si>
  <si>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</si>
  <si>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</si>
  <si>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</si>
  <si>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</si>
  <si>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</si>
  <si>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</si>
  <si>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</si>
  <si>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</si>
  <si>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</si>
  <si>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</si>
  <si>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</si>
  <si>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</si>
  <si>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</si>
  <si>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</si>
  <si>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</si>
  <si>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</si>
  <si>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</si>
  <si>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</si>
  <si>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</si>
  <si>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</si>
  <si>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</si>
  <si>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</si>
  <si>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</si>
  <si>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</si>
  <si>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</si>
  <si>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</si>
  <si>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</si>
  <si>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</si>
  <si>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</si>
  <si>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</si>
  <si>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</si>
  <si>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</si>
  <si>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</si>
  <si>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</si>
  <si>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</si>
  <si>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</si>
  <si>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</si>
  <si>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</si>
  <si>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</si>
  <si>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</si>
  <si>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</si>
  <si>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</si>
  <si>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</si>
  <si>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</si>
  <si>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</si>
  <si>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</si>
  <si>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</si>
  <si>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</si>
  <si>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</si>
  <si>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</si>
  <si>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</si>
  <si>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</si>
  <si>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</si>
  <si>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</si>
  <si>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</si>
  <si>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</si>
  <si>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</si>
  <si>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</si>
  <si>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</si>
  <si>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</si>
  <si>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</si>
  <si>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</si>
  <si>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</si>
  <si>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</si>
  <si>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</si>
  <si>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</si>
  <si>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</si>
  <si>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</si>
  <si>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</si>
  <si>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</si>
  <si>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</si>
  <si>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</si>
  <si>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</si>
  <si>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</si>
  <si>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</si>
  <si>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</si>
  <si>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</si>
  <si>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</si>
  <si>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</si>
  <si>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</si>
  <si>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</si>
  <si>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</si>
  <si>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</si>
  <si>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</si>
  <si>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</si>
  <si>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</si>
  <si>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</si>
  <si>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</si>
  <si>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</si>
  <si>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</si>
  <si>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</si>
  <si>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</si>
  <si>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</si>
  <si>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</si>
  <si>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</si>
  <si>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</si>
  <si>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</si>
  <si>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</si>
  <si>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</si>
  <si>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</si>
  <si>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</si>
  <si>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</si>
  <si>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</si>
  <si>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</si>
  <si>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</si>
  <si>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</si>
  <si>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</si>
  <si>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</si>
  <si>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</si>
  <si>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</si>
  <si>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</si>
  <si>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</si>
  <si>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</si>
  <si>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</si>
  <si>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</si>
  <si>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</si>
  <si>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</si>
  <si>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</si>
  <si>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</si>
  <si>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</si>
  <si>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</si>
  <si>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</si>
  <si>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</si>
  <si>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</si>
  <si>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</si>
  <si>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</si>
  <si>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</si>
  <si>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</si>
  <si>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</si>
  <si>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</si>
  <si>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</si>
  <si>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</si>
  <si>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</si>
  <si>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</si>
  <si>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</si>
  <si>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</si>
  <si>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</si>
  <si>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</si>
  <si>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</si>
  <si>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</si>
  <si>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</si>
  <si>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</si>
  <si>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</si>
  <si>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</si>
  <si>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</si>
  <si>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</si>
  <si>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</si>
  <si>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</si>
  <si>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</si>
  <si>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</si>
  <si>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</si>
  <si>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</si>
  <si>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</si>
  <si>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</si>
  <si>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</si>
  <si>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</si>
  <si>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</si>
  <si>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</si>
  <si>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</si>
  <si>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</si>
  <si>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</si>
  <si>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</si>
  <si>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</si>
  <si>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</si>
  <si>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</si>
  <si>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</si>
  <si>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</si>
  <si>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</si>
  <si>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</si>
  <si>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</si>
  <si>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</si>
  <si>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</si>
  <si>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</si>
  <si>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</si>
  <si>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</si>
  <si>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</si>
  <si>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</si>
  <si>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</si>
  <si>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</si>
  <si>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</si>
  <si>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</si>
  <si>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</si>
  <si>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</si>
  <si>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</si>
  <si>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</si>
  <si>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</si>
  <si>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</si>
  <si>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</si>
  <si>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</si>
  <si>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</si>
  <si>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</si>
  <si>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</si>
  <si>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</si>
  <si>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</si>
  <si>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</si>
  <si>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</si>
  <si>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</si>
  <si>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</si>
  <si>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</si>
  <si>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</si>
  <si>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</si>
  <si>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</si>
  <si>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</si>
  <si>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</si>
  <si>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</si>
  <si>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</si>
  <si>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</si>
  <si>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</si>
  <si>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</si>
  <si>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</si>
  <si>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</si>
  <si>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</si>
  <si>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</si>
  <si>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</si>
  <si>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</si>
  <si>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</si>
  <si>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</si>
  <si>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</si>
  <si>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</si>
  <si>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</si>
  <si>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</si>
  <si>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</si>
  <si>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</si>
  <si>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</si>
  <si>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</si>
  <si>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</si>
  <si>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</si>
  <si>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</si>
  <si>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</si>
  <si>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</si>
  <si>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</si>
  <si>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</si>
  <si>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</si>
  <si>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</si>
  <si>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</si>
  <si>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</si>
  <si>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</si>
  <si>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</si>
  <si>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</si>
  <si>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</si>
  <si>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</si>
  <si>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</si>
  <si>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</si>
  <si>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</si>
  <si>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</si>
  <si>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</si>
  <si>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</si>
  <si>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</si>
  <si>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</si>
  <si>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</si>
  <si>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</si>
  <si>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</si>
  <si>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</si>
  <si>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</si>
  <si>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</si>
  <si>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</si>
  <si>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</si>
  <si>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</si>
  <si>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</si>
  <si>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</si>
  <si>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</si>
  <si>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</si>
  <si>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</si>
  <si>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</si>
  <si>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</si>
  <si>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</si>
  <si>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</si>
  <si>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</si>
  <si>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</si>
  <si>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</si>
  <si>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</si>
  <si>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</si>
  <si>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</si>
  <si>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</si>
  <si>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</si>
  <si>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</si>
  <si>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</si>
  <si>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</si>
  <si>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</si>
  <si>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</si>
  <si>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</si>
  <si>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</si>
  <si>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</si>
  <si>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</si>
  <si>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</si>
  <si>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</si>
  <si>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</si>
  <si>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</si>
  <si>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</si>
  <si>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</si>
  <si>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</si>
  <si>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</si>
  <si>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</si>
  <si>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</si>
  <si>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</si>
  <si>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</si>
  <si>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</si>
  <si>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</si>
  <si>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</si>
  <si>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</si>
  <si>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</si>
  <si>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</si>
  <si>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</si>
  <si>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</si>
  <si>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</si>
  <si>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</si>
  <si>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</si>
  <si>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</si>
  <si>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</si>
  <si>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</si>
  <si>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</si>
  <si>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</si>
  <si>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</si>
  <si>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</si>
  <si>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</si>
  <si>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</si>
  <si>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</si>
  <si>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</si>
  <si>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</si>
  <si>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</si>
  <si>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</si>
  <si>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</si>
  <si>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</si>
  <si>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</si>
  <si>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</si>
  <si>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</si>
  <si>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</si>
  <si>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</si>
  <si>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</si>
  <si>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</si>
  <si>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</si>
  <si>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</si>
  <si>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</si>
  <si>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</si>
  <si>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</si>
  <si>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</si>
  <si>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</si>
  <si>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</si>
  <si>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</si>
  <si>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</si>
  <si>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</si>
  <si>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</si>
  <si>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</si>
  <si>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</si>
  <si>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</si>
  <si>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</si>
  <si>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</si>
  <si>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</si>
  <si>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</si>
  <si>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</si>
  <si>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</si>
  <si>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</si>
  <si>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</si>
  <si>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</si>
  <si>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</si>
  <si>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</si>
  <si>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</si>
  <si>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</si>
  <si>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</si>
  <si>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</si>
  <si>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</si>
  <si>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</si>
  <si>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</si>
  <si>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</si>
  <si>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</si>
  <si>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</si>
  <si>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</si>
  <si>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</si>
  <si>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</si>
  <si>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</si>
  <si>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</si>
  <si>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</si>
  <si>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</si>
  <si>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</si>
  <si>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</si>
  <si>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</si>
  <si>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</si>
  <si>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</si>
  <si>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</si>
  <si>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</si>
  <si>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</si>
  <si>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</si>
  <si>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</si>
  <si>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</si>
  <si>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</si>
  <si>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</si>
  <si>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</si>
  <si>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</si>
  <si>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</si>
  <si>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</si>
  <si>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</si>
  <si>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</si>
  <si>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</si>
  <si>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</si>
  <si>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</si>
  <si>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</si>
  <si>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</si>
  <si>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</si>
  <si>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</si>
  <si>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</si>
  <si>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</si>
  <si>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</si>
  <si>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</si>
  <si>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</si>
  <si>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</si>
  <si>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</si>
  <si>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</si>
  <si>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</si>
  <si>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</si>
  <si>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</si>
  <si>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</si>
  <si>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</si>
  <si>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</si>
  <si>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</si>
  <si>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</si>
  <si>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</si>
  <si>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</si>
  <si>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</si>
  <si>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</si>
  <si>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</si>
  <si>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</si>
  <si>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</si>
  <si>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</si>
  <si>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</si>
  <si>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</si>
  <si>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</si>
  <si>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</si>
  <si>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</si>
  <si>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</si>
  <si>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</si>
  <si>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</si>
  <si>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</si>
  <si>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</si>
  <si>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</si>
  <si>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</si>
  <si>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</si>
  <si>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</si>
  <si>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</si>
  <si>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</si>
  <si>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</si>
  <si>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</si>
  <si>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</si>
  <si>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</si>
  <si>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</si>
  <si>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</si>
  <si>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</si>
  <si>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</si>
  <si>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</si>
  <si>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</si>
  <si>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</si>
  <si>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</si>
  <si>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</si>
  <si>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</si>
  <si>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</si>
  <si>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</si>
  <si>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</si>
  <si>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</si>
  <si>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</si>
  <si>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</si>
  <si>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</si>
  <si>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</si>
  <si>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</si>
  <si>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</si>
  <si>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</si>
  <si>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</si>
  <si>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</si>
  <si>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</si>
  <si>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</si>
  <si>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</si>
  <si>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</si>
  <si>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</si>
  <si>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</si>
  <si>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</si>
  <si>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</si>
  <si>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</si>
  <si>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</si>
  <si>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</si>
  <si>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</si>
  <si>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</si>
  <si>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</si>
  <si>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</si>
  <si>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</si>
  <si>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</si>
  <si>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</si>
  <si>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</si>
  <si>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</si>
  <si>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</si>
  <si>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</si>
  <si>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</si>
  <si>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</si>
  <si>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</si>
  <si>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</si>
  <si>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</si>
  <si>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</si>
  <si>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</si>
  <si>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</si>
  <si>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</si>
  <si>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</si>
  <si>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</si>
  <si>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</si>
  <si>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</si>
  <si>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</si>
  <si>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</si>
  <si>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</si>
  <si>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</si>
  <si>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</si>
  <si>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</si>
  <si>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</si>
  <si>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</si>
  <si>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</si>
  <si>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</si>
  <si>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</si>
  <si>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</si>
  <si>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</si>
  <si>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</si>
  <si>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</si>
  <si>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</si>
  <si>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</si>
  <si>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</si>
  <si>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</si>
  <si>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</si>
  <si>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</si>
  <si>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</si>
  <si>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</si>
  <si>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</si>
  <si>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</si>
  <si>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</si>
  <si>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</si>
  <si>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</si>
  <si>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</si>
  <si>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</si>
  <si>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</si>
  <si>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</si>
  <si>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</si>
  <si>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</si>
  <si>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</si>
  <si>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</si>
  <si>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</si>
  <si>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</si>
  <si>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</si>
  <si>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</si>
  <si>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</si>
  <si>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</si>
  <si>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</si>
  <si>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</si>
  <si>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</si>
  <si>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</si>
  <si>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</si>
  <si>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</si>
  <si>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</si>
  <si>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</si>
  <si>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</si>
  <si>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</si>
  <si>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</si>
  <si>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</si>
  <si>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</si>
  <si>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</si>
  <si>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</si>
  <si>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</si>
  <si>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</si>
  <si>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</si>
  <si>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</si>
  <si>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</si>
  <si>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</si>
  <si>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</si>
  <si>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</si>
  <si>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</si>
  <si>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</si>
  <si>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</si>
  <si>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</si>
  <si>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</si>
  <si>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</si>
  <si>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</si>
  <si>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</si>
  <si>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</si>
  <si>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</si>
  <si>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</si>
  <si>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</si>
  <si>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</si>
  <si>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</si>
  <si>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</si>
  <si>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</si>
  <si>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</si>
  <si>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</si>
  <si>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</si>
  <si>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</si>
  <si>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</si>
  <si>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</si>
  <si>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</si>
  <si>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</si>
  <si>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</si>
  <si>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</si>
  <si>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</si>
  <si>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</si>
  <si>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</si>
  <si>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</si>
  <si>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</si>
  <si>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</si>
  <si>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</si>
  <si>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</si>
  <si>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</si>
  <si>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</si>
  <si>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</si>
  <si>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</si>
  <si>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</si>
  <si>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</si>
  <si>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</si>
  <si>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</si>
  <si>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</si>
  <si>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</si>
  <si>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</si>
  <si>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</si>
  <si>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</si>
  <si>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</si>
  <si>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</si>
  <si>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</si>
  <si>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</si>
  <si>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</si>
  <si>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</si>
  <si>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</si>
  <si>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</si>
  <si>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</si>
  <si>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</si>
  <si>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</si>
  <si>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</si>
  <si>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</si>
  <si>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</si>
  <si>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</si>
  <si>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</si>
  <si>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</si>
  <si>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</si>
  <si>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</si>
  <si>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</si>
  <si>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</si>
  <si>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</si>
  <si>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</si>
  <si>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</si>
  <si>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</si>
  <si>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</si>
  <si>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</si>
  <si>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</si>
  <si>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</si>
  <si>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</si>
  <si>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</si>
  <si>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</si>
  <si>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</si>
  <si>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</si>
  <si>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</si>
  <si>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</si>
  <si>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</si>
  <si>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</si>
  <si>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</si>
  <si>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</si>
  <si>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</si>
  <si>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</si>
  <si>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</si>
  <si>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</si>
  <si>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</si>
  <si>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</si>
  <si>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</si>
  <si>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</si>
  <si>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</si>
  <si>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</si>
  <si>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</si>
  <si>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</si>
  <si>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</si>
  <si>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</si>
  <si>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</si>
  <si>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</si>
  <si>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</si>
  <si>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</si>
  <si>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</si>
  <si>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</si>
  <si>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</si>
  <si>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</si>
  <si>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</si>
  <si>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</si>
  <si>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</si>
  <si>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</si>
  <si>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</si>
  <si>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</si>
  <si>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</si>
  <si>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</si>
  <si>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</si>
  <si>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</si>
  <si>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</si>
  <si>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</si>
  <si>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</si>
  <si>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</si>
  <si>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</si>
  <si>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</si>
  <si>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</si>
  <si>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</si>
  <si>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</si>
  <si>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</si>
  <si>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</si>
  <si>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</si>
  <si>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</si>
  <si>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</si>
  <si>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</si>
  <si>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</si>
  <si>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</si>
  <si>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</si>
  <si>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</si>
  <si>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</si>
  <si>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</si>
  <si>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</si>
  <si>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</si>
  <si>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</si>
  <si>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</si>
  <si>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</si>
  <si>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</si>
  <si>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</si>
  <si>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</si>
  <si>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</si>
  <si>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</si>
  <si>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</si>
  <si>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</si>
  <si>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</si>
  <si>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</si>
  <si>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</si>
  <si>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</si>
  <si>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</si>
  <si>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</si>
  <si>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</si>
  <si>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</si>
  <si>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</si>
  <si>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</si>
  <si>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</si>
  <si>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</si>
  <si>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</si>
  <si>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</si>
  <si>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</si>
  <si>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</si>
  <si>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</si>
  <si>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</si>
  <si>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</si>
  <si>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</si>
  <si>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</si>
  <si>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</si>
  <si>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</si>
  <si>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</si>
  <si>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</si>
  <si>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</si>
  <si>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</si>
  <si>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</si>
  <si>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</si>
  <si>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</si>
  <si>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</si>
  <si>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</si>
  <si>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</si>
  <si>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</si>
  <si>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</si>
  <si>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</si>
  <si>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</si>
  <si>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</si>
  <si>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</si>
  <si>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</si>
  <si>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</si>
  <si>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</si>
  <si>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</si>
  <si>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</si>
  <si>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</si>
  <si>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</si>
  <si>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</si>
  <si>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</si>
  <si>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</si>
  <si>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</si>
  <si>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</si>
  <si>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</si>
  <si>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</si>
  <si>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</si>
  <si>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</si>
  <si>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</si>
  <si>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</si>
  <si>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</si>
  <si>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</si>
  <si>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</si>
  <si>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</si>
  <si>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</si>
  <si>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</si>
  <si>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</si>
  <si>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</si>
  <si>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</si>
  <si>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</si>
  <si>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</si>
  <si>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</si>
  <si>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</si>
  <si>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</si>
  <si>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</si>
  <si>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</si>
  <si>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</si>
  <si>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</si>
  <si>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</si>
  <si>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</si>
  <si>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</si>
  <si>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</si>
  <si>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</si>
  <si>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</si>
  <si>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</si>
  <si>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</si>
  <si>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</si>
  <si>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</si>
  <si>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</si>
  <si>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</si>
  <si>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</si>
  <si>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</si>
  <si>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</si>
  <si>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</si>
  <si>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</si>
  <si>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</si>
  <si>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</si>
  <si>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</si>
  <si>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</si>
  <si>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</si>
  <si>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</si>
  <si>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</si>
  <si>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</si>
  <si>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</si>
  <si>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</si>
  <si>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</si>
  <si>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</si>
  <si>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</si>
  <si>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</si>
  <si>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</si>
  <si>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</si>
  <si>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</si>
  <si>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</si>
  <si>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</si>
  <si>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</si>
  <si>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</si>
  <si>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</si>
  <si>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</si>
  <si>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</si>
  <si>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</si>
  <si>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</si>
  <si>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</si>
  <si>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</si>
  <si>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</si>
  <si>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</si>
  <si>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</si>
  <si>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</si>
  <si>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</si>
  <si>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</si>
  <si>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</si>
  <si>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</si>
  <si>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</si>
  <si>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</si>
  <si>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</si>
  <si>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</si>
  <si>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</si>
  <si>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</si>
  <si>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</si>
  <si>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</si>
  <si>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</si>
  <si>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</si>
  <si>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</si>
  <si>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</si>
  <si>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</si>
  <si>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</si>
  <si>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</si>
  <si>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</si>
  <si>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</si>
  <si>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</si>
  <si>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</si>
  <si>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</si>
  <si>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</si>
  <si>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</si>
  <si>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</si>
  <si>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</si>
  <si>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</si>
  <si>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</si>
  <si>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</si>
  <si>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</si>
  <si>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</si>
  <si>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</si>
  <si>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</si>
  <si>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</si>
  <si>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</si>
  <si>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</si>
  <si>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</si>
  <si>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</si>
  <si>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</si>
  <si>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</si>
  <si>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</si>
  <si>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</si>
  <si>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</si>
  <si>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</si>
  <si>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</si>
  <si>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</si>
  <si>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</si>
  <si>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</si>
  <si>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</si>
  <si>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</si>
  <si>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</si>
  <si>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</si>
  <si>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</si>
  <si>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</si>
  <si>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</si>
  <si>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</si>
  <si>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</si>
  <si>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</si>
  <si>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</si>
  <si>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</si>
  <si>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</si>
  <si>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</si>
  <si>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</si>
  <si>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</si>
  <si>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</si>
  <si>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</si>
  <si>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</si>
  <si>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</si>
  <si>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</si>
  <si>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</si>
  <si>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</si>
  <si>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</si>
  <si>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</si>
  <si>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</si>
  <si>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</si>
  <si>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</si>
  <si>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</si>
  <si>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</si>
  <si>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</si>
  <si>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</si>
  <si>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</si>
  <si>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</si>
  <si>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</si>
  <si>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</si>
  <si>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</si>
  <si>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</si>
  <si>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</si>
  <si>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</si>
  <si>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</si>
  <si>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</si>
  <si>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</si>
  <si>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</si>
  <si>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</si>
  <si>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</si>
  <si>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</si>
  <si>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</si>
  <si>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</si>
  <si>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</si>
  <si>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</si>
  <si>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</si>
  <si>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</si>
  <si>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</si>
  <si>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</si>
  <si>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</si>
  <si>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</si>
  <si>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</si>
  <si>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</si>
  <si>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</si>
  <si>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</si>
  <si>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</si>
  <si>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</si>
  <si>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</si>
  <si>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</si>
  <si>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</si>
  <si>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</si>
  <si>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</si>
  <si>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</si>
  <si>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</si>
  <si>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</si>
  <si>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</si>
  <si>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</si>
  <si>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</si>
  <si>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</si>
  <si>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</si>
  <si>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</si>
  <si>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</si>
  <si>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</si>
  <si>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</si>
  <si>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</si>
  <si>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</si>
  <si>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</si>
  <si>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</si>
  <si>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</si>
  <si>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</si>
  <si>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</si>
  <si>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</si>
  <si>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</si>
  <si>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</si>
  <si>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</si>
  <si>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</si>
  <si>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</si>
  <si>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</si>
  <si>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</si>
  <si>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</si>
  <si>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</si>
  <si>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</si>
  <si>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</si>
  <si>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</si>
  <si>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</si>
  <si>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</si>
  <si>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</si>
  <si>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</si>
  <si>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</si>
  <si>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</si>
  <si>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</si>
  <si>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</si>
  <si>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</si>
  <si>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</si>
  <si>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</si>
  <si>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</si>
  <si>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</si>
  <si>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</si>
  <si>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</si>
  <si>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</si>
  <si>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</si>
  <si>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</si>
  <si>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</si>
  <si>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</si>
  <si>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</si>
  <si>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</si>
  <si>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</si>
  <si>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</si>
  <si>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</si>
  <si>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</si>
  <si>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</si>
  <si>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</si>
  <si>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</si>
  <si>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</si>
  <si>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</si>
  <si>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</si>
  <si>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</si>
  <si>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</si>
  <si>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</si>
  <si>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</si>
  <si>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</si>
  <si>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</si>
  <si>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</si>
  <si>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</si>
  <si>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</si>
  <si>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</si>
  <si>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</si>
  <si>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</si>
  <si>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</si>
  <si>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</si>
  <si>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</si>
  <si>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</si>
  <si>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</si>
  <si>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</si>
  <si>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</si>
  <si>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</si>
  <si>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</si>
  <si>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</si>
  <si>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</si>
  <si>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</si>
  <si>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</si>
  <si>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</si>
  <si>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</si>
  <si>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</si>
  <si>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</si>
  <si>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</si>
  <si>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</si>
  <si>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</si>
  <si>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</si>
  <si>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</si>
  <si>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</si>
  <si>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</si>
  <si>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</si>
  <si>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</si>
  <si>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</si>
  <si>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</si>
  <si>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</si>
  <si>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</si>
  <si>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</si>
  <si>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</si>
  <si>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</si>
  <si>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</si>
  <si>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</si>
  <si>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</si>
  <si>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</si>
  <si>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</si>
  <si>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</si>
  <si>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</si>
  <si>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</si>
  <si>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</si>
  <si>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</si>
  <si>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</si>
  <si>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</si>
  <si>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</si>
  <si>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</si>
  <si>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</si>
  <si>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</si>
  <si>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</si>
  <si>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</si>
  <si>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</si>
  <si>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</si>
  <si>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</si>
  <si>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</si>
  <si>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</si>
  <si>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</si>
  <si>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</si>
  <si>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</si>
  <si>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</si>
  <si>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</si>
  <si>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</si>
  <si>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</si>
  <si>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</si>
  <si>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</si>
  <si>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</si>
  <si>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</si>
  <si>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</si>
  <si>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</si>
  <si>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</si>
  <si>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</si>
  <si>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</si>
  <si>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</si>
  <si>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</si>
  <si>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</si>
  <si>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</si>
  <si>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</si>
  <si>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</si>
  <si>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</si>
  <si>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</si>
  <si>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</si>
  <si>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</si>
  <si>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</si>
  <si>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</si>
  <si>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</si>
  <si>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</si>
  <si>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</si>
  <si>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</si>
  <si>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</si>
  <si>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</si>
  <si>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</si>
  <si>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</si>
  <si>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</si>
  <si>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</si>
  <si>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</si>
  <si>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</si>
  <si>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</si>
  <si>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</si>
  <si>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</si>
  <si>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</si>
  <si>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</si>
  <si>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</si>
  <si>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</si>
  <si>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</si>
  <si>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</si>
  <si>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</si>
  <si>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</si>
  <si>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</si>
  <si>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</si>
  <si>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</si>
  <si>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</si>
  <si>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</si>
  <si>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</si>
  <si>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</si>
  <si>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</si>
  <si>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</si>
  <si>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</si>
  <si>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</si>
  <si>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</si>
  <si>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</si>
  <si>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</si>
  <si>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</si>
  <si>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</si>
  <si>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</si>
  <si>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</si>
  <si>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</si>
  <si>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</si>
  <si>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</si>
  <si>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</si>
  <si>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</si>
  <si>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</si>
  <si>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</si>
  <si>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</si>
  <si>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</si>
  <si>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</si>
  <si>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</si>
  <si>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</si>
  <si>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</si>
  <si>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</si>
  <si>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</si>
  <si>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</si>
  <si>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</si>
  <si>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</si>
  <si>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</si>
  <si>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</si>
  <si>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</si>
  <si>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</si>
  <si>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</si>
  <si>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</si>
  <si>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</si>
  <si>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</si>
  <si>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</si>
  <si>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</si>
  <si>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</si>
  <si>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</si>
  <si>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</si>
  <si>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</si>
  <si>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</si>
  <si>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</si>
  <si>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</si>
  <si>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</si>
  <si>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</si>
  <si>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</si>
  <si>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</si>
  <si>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</si>
  <si>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</si>
  <si>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</si>
  <si>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</si>
  <si>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</si>
  <si>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</si>
  <si>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</si>
  <si>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</si>
  <si>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</si>
  <si>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</si>
  <si>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</si>
  <si>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</si>
  <si>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</si>
  <si>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</si>
  <si>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</si>
  <si>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</si>
  <si>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</si>
  <si>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</si>
  <si>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</si>
  <si>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</si>
  <si>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</si>
  <si>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</si>
  <si>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</si>
  <si>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</si>
  <si>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</si>
  <si>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</si>
  <si>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</si>
  <si>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</si>
  <si>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</si>
  <si>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</si>
  <si>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</si>
  <si>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</si>
  <si>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</si>
  <si>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</si>
  <si>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</si>
  <si>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</si>
  <si>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</si>
  <si>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</si>
  <si>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</si>
  <si>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</si>
  <si>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</si>
  <si>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</si>
  <si>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</si>
  <si>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</si>
  <si>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</si>
  <si>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</si>
  <si>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</si>
  <si>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</si>
  <si>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</si>
  <si>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</si>
  <si>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</si>
  <si>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</si>
  <si>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</si>
  <si>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</si>
  <si>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</si>
  <si>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</si>
  <si>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</si>
  <si>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</si>
  <si>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</si>
  <si>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</si>
  <si>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</si>
  <si>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</si>
  <si>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</si>
  <si>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</si>
  <si>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</si>
  <si>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</si>
  <si>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</si>
  <si>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</si>
  <si>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</si>
  <si>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</si>
  <si>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</si>
  <si>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</si>
  <si>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</si>
  <si>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</si>
  <si>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</si>
  <si>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</si>
  <si>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</si>
  <si>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</si>
  <si>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</si>
  <si>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</si>
  <si>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</si>
  <si>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</si>
  <si>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</si>
  <si>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</si>
  <si>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</si>
  <si>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</si>
  <si>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</si>
  <si>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</si>
  <si>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</si>
  <si>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</si>
  <si>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</si>
  <si>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</si>
  <si>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</si>
  <si>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</si>
  <si>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</si>
  <si>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</si>
  <si>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</si>
  <si>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</si>
  <si>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</si>
  <si>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</si>
  <si>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</si>
  <si>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</si>
  <si>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</si>
  <si>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</si>
  <si>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</si>
  <si>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</si>
  <si>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</si>
  <si>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</si>
  <si>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</si>
  <si>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</si>
  <si>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</si>
  <si>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</si>
  <si>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</si>
  <si>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</si>
  <si>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</si>
  <si>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</si>
  <si>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</si>
  <si>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</si>
  <si>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</si>
  <si>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</si>
  <si>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</si>
  <si>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</si>
  <si>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</si>
  <si>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</si>
  <si>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</si>
  <si>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</si>
  <si>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</si>
  <si>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</si>
  <si>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</si>
  <si>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</si>
  <si>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</si>
  <si>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</si>
  <si>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</si>
  <si>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</si>
  <si>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</si>
  <si>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</si>
  <si>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</si>
  <si>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</si>
  <si>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</si>
  <si>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</si>
  <si>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</si>
  <si>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</si>
  <si>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</si>
  <si>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</si>
  <si>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</si>
  <si>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</si>
  <si>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</si>
  <si>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</si>
  <si>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</si>
  <si>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</si>
  <si>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</si>
  <si>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</si>
  <si>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</si>
  <si>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</si>
  <si>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</si>
  <si>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</si>
  <si>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</si>
  <si>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</si>
  <si>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</si>
  <si>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</si>
  <si>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</si>
  <si>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</si>
  <si>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</si>
  <si>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</si>
  <si>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</si>
  <si>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</si>
  <si>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</si>
  <si>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</si>
  <si>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</si>
  <si>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</si>
  <si>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</si>
  <si>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</si>
  <si>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</si>
  <si>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</si>
  <si>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</si>
  <si>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</si>
  <si>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</si>
  <si>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</si>
  <si>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</si>
  <si>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</si>
  <si>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</si>
  <si>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</si>
  <si>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</si>
  <si>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</si>
  <si>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</si>
  <si>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</si>
  <si>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</si>
  <si>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</si>
  <si>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</si>
  <si>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</si>
  <si>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</si>
  <si>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</si>
  <si>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</si>
  <si>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</si>
  <si>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</si>
  <si>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</si>
  <si>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</si>
  <si>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</si>
  <si>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</si>
  <si>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</si>
  <si>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</si>
  <si>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</si>
  <si>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</si>
  <si>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</si>
  <si>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</si>
  <si>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</si>
  <si>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</si>
  <si>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</si>
  <si>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</si>
  <si>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</si>
  <si>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</si>
  <si>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</si>
  <si>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</si>
  <si>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</si>
  <si>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</si>
  <si>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</si>
  <si>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</si>
  <si>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</si>
  <si>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</si>
  <si>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</si>
  <si>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</si>
  <si>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</si>
  <si>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</si>
  <si>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</si>
  <si>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</si>
  <si>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</si>
  <si>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</si>
  <si>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</si>
  <si>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</si>
  <si>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</si>
  <si>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</si>
  <si>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</si>
  <si>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</si>
  <si>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</si>
  <si>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</si>
  <si>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</si>
  <si>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</si>
  <si>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</si>
  <si>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</si>
  <si>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</si>
  <si>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</si>
  <si>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</si>
  <si>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</si>
  <si>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</si>
  <si>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</si>
  <si>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</si>
  <si>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</si>
  <si>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</si>
  <si>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</si>
  <si>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</si>
  <si>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</si>
  <si>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</si>
  <si>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</si>
  <si>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</si>
  <si>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</si>
  <si>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</si>
  <si>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</si>
  <si>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</si>
  <si>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</si>
  <si>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</si>
  <si>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</si>
  <si>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</si>
  <si>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</si>
  <si>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</si>
  <si>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</si>
  <si>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</si>
  <si>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</si>
  <si>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</si>
  <si>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</si>
  <si>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</si>
  <si>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</si>
  <si>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</si>
  <si>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</si>
  <si>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</si>
  <si>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</si>
  <si>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</si>
  <si>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</si>
  <si>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</si>
  <si>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</si>
  <si>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</si>
  <si>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</si>
  <si>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</si>
  <si>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</si>
  <si>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</si>
  <si>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</si>
  <si>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</si>
  <si>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</si>
  <si>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</si>
  <si>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</si>
  <si>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</si>
  <si>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</si>
  <si>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</si>
  <si>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</si>
  <si>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</si>
  <si>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</si>
  <si>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</si>
  <si>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</si>
  <si>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</si>
  <si>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</si>
  <si>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</si>
  <si>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</si>
  <si>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</si>
  <si>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</si>
  <si>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</si>
  <si>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</si>
  <si>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</si>
  <si>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</si>
  <si>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</si>
  <si>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</si>
  <si>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</si>
  <si>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</si>
  <si>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</si>
  <si>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</si>
  <si>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</si>
  <si>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</si>
  <si>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</si>
  <si>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</si>
  <si>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</si>
  <si>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</si>
  <si>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</si>
  <si>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</si>
  <si>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</si>
  <si>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</si>
  <si>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</si>
  <si>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</si>
  <si>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</si>
  <si>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</si>
  <si>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</si>
  <si>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</si>
  <si>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</si>
  <si>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</si>
  <si>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</si>
  <si>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</si>
  <si>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</si>
  <si>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</si>
  <si>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</si>
  <si>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</si>
  <si>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</si>
  <si>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</si>
  <si>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</si>
  <si>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</si>
  <si>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</si>
  <si>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</si>
  <si>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</si>
  <si>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</si>
  <si>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</si>
  <si>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</si>
  <si>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</si>
  <si>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</si>
  <si>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</si>
  <si>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</si>
  <si>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</si>
  <si>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</si>
  <si>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</si>
  <si>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</si>
  <si>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</si>
  <si>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</si>
  <si>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</si>
  <si>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</si>
  <si>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</si>
  <si>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</si>
  <si>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</si>
  <si>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</si>
  <si>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</si>
  <si>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</si>
  <si>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</si>
  <si>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</si>
  <si>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</si>
  <si>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</si>
  <si>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</si>
  <si>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</si>
  <si>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</si>
  <si>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</si>
  <si>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</si>
  <si>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</si>
  <si>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</si>
  <si>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</si>
  <si>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</si>
  <si>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</si>
  <si>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</si>
  <si>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</si>
  <si>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</si>
  <si>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</si>
  <si>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</si>
  <si>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</si>
  <si>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</si>
  <si>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</si>
  <si>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</si>
  <si>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</si>
  <si>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</si>
  <si>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</si>
  <si>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</si>
  <si>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</si>
  <si>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</si>
  <si>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</si>
  <si>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</si>
  <si>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</si>
  <si>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</si>
  <si>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</si>
  <si>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</si>
  <si>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</si>
  <si>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</si>
  <si>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</si>
  <si>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</si>
  <si>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</si>
  <si>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</si>
  <si>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</si>
  <si>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</si>
  <si>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</si>
  <si>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</si>
  <si>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</si>
  <si>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</si>
  <si>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</si>
  <si>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</si>
  <si>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</si>
  <si>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</si>
  <si>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</si>
  <si>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</si>
  <si>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</si>
  <si>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</si>
  <si>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</si>
  <si>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</si>
  <si>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</si>
  <si>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</si>
  <si>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</si>
  <si>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</si>
  <si>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</si>
  <si>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</si>
  <si>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</si>
  <si>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</si>
  <si>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</si>
  <si>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</si>
  <si>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</si>
  <si>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</si>
  <si>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</si>
  <si>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</si>
  <si>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</si>
  <si>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</si>
  <si>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</si>
  <si>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</si>
  <si>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</si>
  <si>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</si>
  <si>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</si>
  <si>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</si>
  <si>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</si>
  <si>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</si>
  <si>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</si>
  <si>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</si>
  <si>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</si>
  <si>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</si>
  <si>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</si>
  <si>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</si>
  <si>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</si>
  <si>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</si>
  <si>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</si>
  <si>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</si>
  <si>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</si>
  <si>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</si>
  <si>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</si>
  <si>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</si>
  <si>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</si>
  <si>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</si>
  <si>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</si>
  <si>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</si>
  <si>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</si>
  <si>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</si>
  <si>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</si>
  <si>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</si>
  <si>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</si>
  <si>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</si>
  <si>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</si>
  <si>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</si>
  <si>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</si>
  <si>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</si>
  <si>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</si>
  <si>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</si>
  <si>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</si>
  <si>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</si>
  <si>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</si>
  <si>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</si>
  <si>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</si>
  <si>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</si>
  <si>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</si>
  <si>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</si>
  <si>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</si>
  <si>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</si>
  <si>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</si>
  <si>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</si>
  <si>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</si>
  <si>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</si>
  <si>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</si>
  <si>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</si>
  <si>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</si>
  <si>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</si>
  <si>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</si>
  <si>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</si>
  <si>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</si>
  <si>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</si>
  <si>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</si>
  <si>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</si>
  <si>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</si>
  <si>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</si>
  <si>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</si>
  <si>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</si>
  <si>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</si>
  <si>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</si>
  <si>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</si>
  <si>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</si>
  <si>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</si>
  <si>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</si>
  <si>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</si>
  <si>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</si>
  <si>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</si>
  <si>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</si>
  <si>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</si>
  <si>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</si>
  <si>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</si>
  <si>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</si>
  <si>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</si>
  <si>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</si>
  <si>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</si>
  <si>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</si>
  <si>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</si>
  <si>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</si>
  <si>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</si>
  <si>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</si>
  <si>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</si>
  <si>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</si>
  <si>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</si>
  <si>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</si>
  <si>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</si>
  <si>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</si>
  <si>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</si>
  <si>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</si>
  <si>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</si>
  <si>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</si>
  <si>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</si>
  <si>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</si>
  <si>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</si>
  <si>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</si>
  <si>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</si>
  <si>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</si>
  <si>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</si>
  <si>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</si>
  <si>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</si>
  <si>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</si>
  <si>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</si>
  <si>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</si>
  <si>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</si>
  <si>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</si>
  <si>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</si>
  <si>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</si>
  <si>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</si>
  <si>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</si>
  <si>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</si>
  <si>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</si>
  <si>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</si>
  <si>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</si>
  <si>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</si>
  <si>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</si>
  <si>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</si>
  <si>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</si>
  <si>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</si>
  <si>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</si>
  <si>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</si>
  <si>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</si>
  <si>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</si>
  <si>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</si>
  <si>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</si>
  <si>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</si>
  <si>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</si>
  <si>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</si>
  <si>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</si>
  <si>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</si>
  <si>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</si>
  <si>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</si>
  <si>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</si>
  <si>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</si>
  <si>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</si>
  <si>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</si>
  <si>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</si>
  <si>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</si>
  <si>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</si>
  <si>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</si>
  <si>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</si>
  <si>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</si>
  <si>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</si>
  <si>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</si>
  <si>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</si>
  <si>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</si>
  <si>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</si>
  <si>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</si>
  <si>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</si>
  <si>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</si>
  <si>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</si>
  <si>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</si>
  <si>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</si>
  <si>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</si>
  <si>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</si>
  <si>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</si>
  <si>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</si>
  <si>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</si>
  <si>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</si>
  <si>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</si>
  <si>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</si>
  <si>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</si>
  <si>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</si>
  <si>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</si>
  <si>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</si>
  <si>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</si>
  <si>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</si>
  <si>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</si>
  <si>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</si>
  <si>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</si>
  <si>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</si>
  <si>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</si>
  <si>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</si>
  <si>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</si>
  <si>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</si>
  <si>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</si>
  <si>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</si>
  <si>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</si>
  <si>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</si>
  <si>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</si>
  <si>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</si>
  <si>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</si>
  <si>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</si>
  <si>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</si>
  <si>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</si>
  <si>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</si>
  <si>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</si>
  <si>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</si>
  <si>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</si>
  <si>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</si>
  <si>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</si>
  <si>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</si>
  <si>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</si>
  <si>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</si>
  <si>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</si>
  <si>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</si>
  <si>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</si>
  <si>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</si>
  <si>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</si>
  <si>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</si>
  <si>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</si>
  <si>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</si>
  <si>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</si>
  <si>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</si>
  <si>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</si>
  <si>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</si>
  <si>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</si>
  <si>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</si>
  <si>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</si>
  <si>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</si>
  <si>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</si>
  <si>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</si>
  <si>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</si>
  <si>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</si>
  <si>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</si>
  <si>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</si>
  <si>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</si>
  <si>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</si>
  <si>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</si>
  <si>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</si>
  <si>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</si>
  <si>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</si>
  <si>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</si>
  <si>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</si>
  <si>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</si>
  <si>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</si>
  <si>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</si>
  <si>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</si>
  <si>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</si>
  <si>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</si>
  <si>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</si>
  <si>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</si>
  <si>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</si>
  <si>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</si>
  <si>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</si>
  <si>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</si>
  <si>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</si>
  <si>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</si>
  <si>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</si>
  <si>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</si>
  <si>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</si>
  <si>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</si>
  <si>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</si>
  <si>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</si>
  <si>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</si>
  <si>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</si>
  <si>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</si>
  <si>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</si>
  <si>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</si>
  <si>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</si>
  <si>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</si>
  <si>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</si>
  <si>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</si>
  <si>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</si>
  <si>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</si>
  <si>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</si>
  <si>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</si>
  <si>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</si>
  <si>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</si>
  <si>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</si>
  <si>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</si>
  <si>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</si>
  <si>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</si>
  <si>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</si>
  <si>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</si>
  <si>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</si>
  <si>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</si>
  <si>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</si>
  <si>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</si>
  <si>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</si>
  <si>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</si>
  <si>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</si>
  <si>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</si>
  <si>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</si>
  <si>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</si>
  <si>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</si>
  <si>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</si>
  <si>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</si>
  <si>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</si>
  <si>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</si>
  <si>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</si>
  <si>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</si>
  <si>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</si>
  <si>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</si>
  <si>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</si>
  <si>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</si>
  <si>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</si>
  <si>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</si>
  <si>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</si>
  <si>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</si>
  <si>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</si>
  <si>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</si>
  <si>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</si>
  <si>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</si>
  <si>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</si>
  <si>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</si>
  <si>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</si>
  <si>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</si>
  <si>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</si>
  <si>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</si>
  <si>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</si>
  <si>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</si>
  <si>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</si>
  <si>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</si>
  <si>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</si>
  <si>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</si>
  <si>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</si>
  <si>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</si>
  <si>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</si>
  <si>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</si>
  <si>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</si>
  <si>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</si>
  <si>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</si>
  <si>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</si>
  <si>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</si>
  <si>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</si>
  <si>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</si>
  <si>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</si>
  <si>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</si>
  <si>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</si>
  <si>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</si>
  <si>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</si>
  <si>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</si>
  <si>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</si>
  <si>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</si>
  <si>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</si>
  <si>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</si>
  <si>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</si>
  <si>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</si>
  <si>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</si>
  <si>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</si>
  <si>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</si>
  <si>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</si>
  <si>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</si>
  <si>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</si>
  <si>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</si>
  <si>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</si>
  <si>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</si>
  <si>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</si>
  <si>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</si>
  <si>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</si>
  <si>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</si>
  <si>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</si>
  <si>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</si>
  <si>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</si>
  <si>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</si>
  <si>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</si>
  <si>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</si>
  <si>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</si>
  <si>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</si>
  <si>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</si>
  <si>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</si>
  <si>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</si>
  <si>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</si>
  <si>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</si>
  <si>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</si>
  <si>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</si>
  <si>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</si>
  <si>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</si>
  <si>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</si>
  <si>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</si>
  <si>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</si>
  <si>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</si>
  <si>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</si>
  <si>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</si>
  <si>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</si>
  <si>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</si>
  <si>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</si>
  <si>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</si>
  <si>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</si>
  <si>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</si>
  <si>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</si>
  <si>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</si>
  <si>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</si>
  <si>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</si>
  <si>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</si>
  <si>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</si>
  <si>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</si>
  <si>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</si>
  <si>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</si>
  <si>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</si>
  <si>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</si>
  <si>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</si>
  <si>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</si>
  <si>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</si>
  <si>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</si>
  <si>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</si>
  <si>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</si>
  <si>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</si>
  <si>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</si>
  <si>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</si>
  <si>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</si>
  <si>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</si>
  <si>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</si>
  <si>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</si>
  <si>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</si>
  <si>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</si>
  <si>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</si>
  <si>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</si>
  <si>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</si>
  <si>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</si>
  <si>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</si>
  <si>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</si>
  <si>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</si>
  <si>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</si>
  <si>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</si>
  <si>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</si>
  <si>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</si>
  <si>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</si>
  <si>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</si>
  <si>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</si>
  <si>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</si>
  <si>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</si>
  <si>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</si>
  <si>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</si>
  <si>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</si>
  <si>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</si>
  <si>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</si>
  <si>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</si>
  <si>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</si>
  <si>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</si>
  <si>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</si>
  <si>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</si>
  <si>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</si>
  <si>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</si>
  <si>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</si>
  <si>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</si>
  <si>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</si>
  <si>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</si>
  <si>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</si>
  <si>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</si>
  <si>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</si>
  <si>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</si>
  <si>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</si>
  <si>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</si>
  <si>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</si>
  <si>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</si>
  <si>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</si>
  <si>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</si>
  <si>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</si>
  <si>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</si>
  <si>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</si>
  <si>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</si>
  <si>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</si>
  <si>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</si>
  <si>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</si>
  <si>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</si>
  <si>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</si>
  <si>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</si>
  <si>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</si>
  <si>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</si>
  <si>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</si>
  <si>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</si>
  <si>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</si>
  <si>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</si>
  <si>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</si>
  <si>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</si>
  <si>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</si>
  <si>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</si>
  <si>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</si>
  <si>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</si>
  <si>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</si>
  <si>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</si>
  <si>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</si>
  <si>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</si>
  <si>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</si>
  <si>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</si>
  <si>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</si>
  <si>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</si>
  <si>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</si>
  <si>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</si>
  <si>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</si>
  <si>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</si>
  <si>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</si>
  <si>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</si>
  <si>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</si>
  <si>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</si>
  <si>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</si>
  <si>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</si>
  <si>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</si>
  <si>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</si>
  <si>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</si>
  <si>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</si>
  <si>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</si>
  <si>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</si>
  <si>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</si>
  <si>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</si>
  <si>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</si>
  <si>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</si>
  <si>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</si>
  <si>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</si>
  <si>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</si>
  <si>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</si>
  <si>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</si>
  <si>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</si>
  <si>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</si>
  <si>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</si>
  <si>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</si>
  <si>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</si>
  <si>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</si>
  <si>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</si>
  <si>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</si>
  <si>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</si>
  <si>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</si>
  <si>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</si>
  <si>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</si>
  <si>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</si>
  <si>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</si>
  <si>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</si>
  <si>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</si>
  <si>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</si>
  <si>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</si>
  <si>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</si>
  <si>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</si>
  <si>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</si>
  <si>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</si>
  <si>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</si>
  <si>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</si>
  <si>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</si>
  <si>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</si>
  <si>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</si>
  <si>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</si>
  <si>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</si>
  <si>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</si>
  <si>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</si>
  <si>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</si>
  <si>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</si>
  <si>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</si>
  <si>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</si>
  <si>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</si>
  <si>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</si>
  <si>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</si>
  <si>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</si>
  <si>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</si>
  <si>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</si>
  <si>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</si>
  <si>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</si>
  <si>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</si>
  <si>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</si>
  <si>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</si>
  <si>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</si>
  <si>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</si>
  <si>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</si>
  <si>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</si>
  <si>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</si>
  <si>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</si>
  <si>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</si>
  <si>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</si>
  <si>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</si>
  <si>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</si>
  <si>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</si>
  <si>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</si>
  <si>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</si>
  <si>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</si>
  <si>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</si>
  <si>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</si>
  <si>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</si>
  <si>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</si>
  <si>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</si>
  <si>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</si>
  <si>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</si>
  <si>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</si>
  <si>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</si>
  <si>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</si>
  <si>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</si>
  <si>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</si>
  <si>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</si>
  <si>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</si>
  <si>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</si>
  <si>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</si>
  <si>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</si>
  <si>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</si>
  <si>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</si>
  <si>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</si>
  <si>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</si>
  <si>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</si>
  <si>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</si>
  <si>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</si>
  <si>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</si>
  <si>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</si>
  <si>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</si>
  <si>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</si>
  <si>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</si>
  <si>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</si>
  <si>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</si>
  <si>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</si>
  <si>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</si>
  <si>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</si>
  <si>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</si>
  <si>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</si>
  <si>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</si>
  <si>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</si>
  <si>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</si>
  <si>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</si>
  <si>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</si>
  <si>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</si>
  <si>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</si>
  <si>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</si>
  <si>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</si>
  <si>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</si>
  <si>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</si>
  <si>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</si>
  <si>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</si>
  <si>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</si>
  <si>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</si>
  <si>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</si>
  <si>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</si>
  <si>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</si>
  <si>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</si>
  <si>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</si>
  <si>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</si>
  <si>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</si>
  <si>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</si>
  <si>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</si>
  <si>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</si>
  <si>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</si>
  <si>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</si>
  <si>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</si>
  <si>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</si>
  <si>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</si>
  <si>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</si>
  <si>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</si>
  <si>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</si>
  <si>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</si>
  <si>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</si>
  <si>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</si>
  <si>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</si>
  <si>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</si>
  <si>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</si>
  <si>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</si>
  <si>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</si>
  <si>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</si>
  <si>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</si>
  <si>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</si>
  <si>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</si>
  <si>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</si>
  <si>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</si>
  <si>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</si>
  <si>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</si>
  <si>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</si>
  <si>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</si>
  <si>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</si>
  <si>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</si>
  <si>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</si>
  <si>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</si>
  <si>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</si>
  <si>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</si>
  <si>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</si>
  <si>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</si>
  <si>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</si>
  <si>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</si>
  <si>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</si>
  <si>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</si>
  <si>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</si>
  <si>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</si>
  <si>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</si>
  <si>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</si>
  <si>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</si>
  <si>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</si>
  <si>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</si>
  <si>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</si>
  <si>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</si>
  <si>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</si>
  <si>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</si>
  <si>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</si>
  <si>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</si>
  <si>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</si>
  <si>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</si>
  <si>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</si>
  <si>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</si>
  <si>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</si>
  <si>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</si>
  <si>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</si>
  <si>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</si>
  <si>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</si>
  <si>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</si>
  <si>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</si>
  <si>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</si>
  <si>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</si>
  <si>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</si>
  <si>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</si>
  <si>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</si>
  <si>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</si>
  <si>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</si>
  <si>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</si>
  <si>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</si>
  <si>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</si>
  <si>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</si>
  <si>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</si>
  <si>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</si>
  <si>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</si>
  <si>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</si>
  <si>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</si>
  <si>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</si>
  <si>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</si>
  <si>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</si>
  <si>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</si>
  <si>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</si>
  <si>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</si>
  <si>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</si>
  <si>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</si>
  <si>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</si>
  <si>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</si>
  <si>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</si>
  <si>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</si>
  <si>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</si>
  <si>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</si>
  <si>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</si>
  <si>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</si>
  <si>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</si>
  <si>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</si>
  <si>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</si>
  <si>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</si>
  <si>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</si>
  <si>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</si>
  <si>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</si>
  <si>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</si>
  <si>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</si>
  <si>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</si>
  <si>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</si>
  <si>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</si>
  <si>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</si>
  <si>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</si>
  <si>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</si>
  <si>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</si>
  <si>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</si>
  <si>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</si>
  <si>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</si>
  <si>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</si>
  <si>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</si>
  <si>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</si>
  <si>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</si>
  <si>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</si>
  <si>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</si>
  <si>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</si>
  <si>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</si>
  <si>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</si>
  <si>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</si>
  <si>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</si>
  <si>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</si>
  <si>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</si>
  <si>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</si>
  <si>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</si>
  <si>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</si>
  <si>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</si>
  <si>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</si>
  <si>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</si>
  <si>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</si>
  <si>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</si>
  <si>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</si>
  <si>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</si>
  <si>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</si>
  <si>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</si>
  <si>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</si>
  <si>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</si>
  <si>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</si>
  <si>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</si>
  <si>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</si>
  <si>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</si>
  <si>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</si>
  <si>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</si>
  <si>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</si>
  <si>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</si>
  <si>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</si>
  <si>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</si>
  <si>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</si>
  <si>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</si>
  <si>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</si>
  <si>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</si>
  <si>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</si>
  <si>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</si>
  <si>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</si>
  <si>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</si>
  <si>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</si>
  <si>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</si>
  <si>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</si>
  <si>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</si>
  <si>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</si>
  <si>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</si>
  <si>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</si>
  <si>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</si>
  <si>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</si>
  <si>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</si>
  <si>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</si>
  <si>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</si>
  <si>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</si>
  <si>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</si>
  <si>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</si>
  <si>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</si>
  <si>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</si>
  <si>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</si>
  <si>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</si>
  <si>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</si>
  <si>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</si>
  <si>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</si>
  <si>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</si>
  <si>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</si>
  <si>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</si>
  <si>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</si>
  <si>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</si>
  <si>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</si>
  <si>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</si>
  <si>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</si>
  <si>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</si>
  <si>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</si>
  <si>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</si>
  <si>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</si>
  <si>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</si>
  <si>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</si>
  <si>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</si>
  <si>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</si>
  <si>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</si>
  <si>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</si>
  <si>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</si>
  <si>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</si>
  <si>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</si>
  <si>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</si>
  <si>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</si>
  <si>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</si>
  <si>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</si>
  <si>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</si>
  <si>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</si>
  <si>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</si>
  <si>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</si>
  <si>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</si>
  <si>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</si>
  <si>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</si>
  <si>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</si>
  <si>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</si>
  <si>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</si>
  <si>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</si>
  <si>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</si>
  <si>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</si>
  <si>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</si>
  <si>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</si>
  <si>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</si>
  <si>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</si>
  <si>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</si>
  <si>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</si>
  <si>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</si>
  <si>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</si>
  <si>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</si>
  <si>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</si>
  <si>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</si>
  <si>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</si>
  <si>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</si>
  <si>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</si>
  <si>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</si>
  <si>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</si>
  <si>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</si>
  <si>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</si>
  <si>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</si>
  <si>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</si>
  <si>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</si>
  <si>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</si>
  <si>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</si>
  <si>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</si>
  <si>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</si>
  <si>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</si>
  <si>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</si>
  <si>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</si>
  <si>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</si>
  <si>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</si>
  <si>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</si>
  <si>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</si>
  <si>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</si>
  <si>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</si>
  <si>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</si>
  <si>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</si>
  <si>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</si>
  <si>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</si>
  <si>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</si>
  <si>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</si>
  <si>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</si>
  <si>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</si>
  <si>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</si>
  <si>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</si>
  <si>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</si>
  <si>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</si>
  <si>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</si>
  <si>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</si>
  <si>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</si>
  <si>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</si>
  <si>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</si>
  <si>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</si>
  <si>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</si>
  <si>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</si>
  <si>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</si>
  <si>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</si>
  <si>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</si>
  <si>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</si>
  <si>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</si>
  <si>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</si>
  <si>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</si>
  <si>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</si>
  <si>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</si>
  <si>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</si>
  <si>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</si>
  <si>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</si>
  <si>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</si>
  <si>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</si>
  <si>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</si>
  <si>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</si>
  <si>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</si>
  <si>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</si>
  <si>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</si>
  <si>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</si>
  <si>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</si>
  <si>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</si>
  <si>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</si>
  <si>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</si>
  <si>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</si>
  <si>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</si>
  <si>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</si>
  <si>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</si>
  <si>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</si>
  <si>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</si>
  <si>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</si>
  <si>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</si>
  <si>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</si>
  <si>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</si>
  <si>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</si>
  <si>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</si>
  <si>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</si>
  <si>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</si>
  <si>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</si>
  <si>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</si>
  <si>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</si>
  <si>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</si>
  <si>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</si>
  <si>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</si>
  <si>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</si>
  <si>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</si>
  <si>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</si>
  <si>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</si>
  <si>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</si>
  <si>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</si>
  <si>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</si>
  <si>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</si>
  <si>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</si>
  <si>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</si>
  <si>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</si>
  <si>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</si>
  <si>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</si>
  <si>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</si>
  <si>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</si>
  <si>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</si>
  <si>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</si>
  <si>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</si>
  <si>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</si>
  <si>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</si>
  <si>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</si>
  <si>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</si>
  <si>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</si>
  <si>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</si>
  <si>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</si>
  <si>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</si>
  <si>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</si>
  <si>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</si>
  <si>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</si>
  <si>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</si>
  <si>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</si>
  <si>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</si>
  <si>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</si>
  <si>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</si>
  <si>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</si>
  <si>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</si>
  <si>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</si>
  <si>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</si>
  <si>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</si>
  <si>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</si>
  <si>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</si>
  <si>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</si>
  <si>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</si>
  <si>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</si>
  <si>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</si>
  <si>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</si>
  <si>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</si>
  <si>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</si>
  <si>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</si>
  <si>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</si>
  <si>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</si>
  <si>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</si>
  <si>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</si>
  <si>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</si>
  <si>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</si>
  <si>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</si>
  <si>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</si>
  <si>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</si>
  <si>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</si>
  <si>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</si>
  <si>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</si>
  <si>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</si>
  <si>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</si>
  <si>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</si>
  <si>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</si>
  <si>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</si>
  <si>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</si>
  <si>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</si>
  <si>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</si>
  <si>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</si>
  <si>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</si>
  <si>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</si>
  <si>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</si>
  <si>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</si>
  <si>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</si>
  <si>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</si>
  <si>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</si>
  <si>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</si>
  <si>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</si>
  <si>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</si>
  <si>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</si>
  <si>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</si>
  <si>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</si>
  <si>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</si>
  <si>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</si>
  <si>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</si>
  <si>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</si>
  <si>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</si>
  <si>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</si>
  <si>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</si>
  <si>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</si>
  <si>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</si>
  <si>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</si>
  <si>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</si>
  <si>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</si>
  <si>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</si>
  <si>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</si>
  <si>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</si>
  <si>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</si>
  <si>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</si>
  <si>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</si>
  <si>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</si>
  <si>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</si>
  <si>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</si>
  <si>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</si>
  <si>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</si>
  <si>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</si>
  <si>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</si>
  <si>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</si>
  <si>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</si>
  <si>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</si>
  <si>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</si>
  <si>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</si>
  <si>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</si>
  <si>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</si>
  <si>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</si>
  <si>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</si>
  <si>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</si>
  <si>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</si>
  <si>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</si>
  <si>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</si>
  <si>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</si>
  <si>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</si>
  <si>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</si>
  <si>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</si>
  <si>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</si>
  <si>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</si>
  <si>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</si>
  <si>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</si>
  <si>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</si>
  <si>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</si>
  <si>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</si>
  <si>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</si>
  <si>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</si>
  <si>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</si>
  <si>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</si>
  <si>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</si>
  <si>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</si>
  <si>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</si>
  <si>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</si>
  <si>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</si>
  <si>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</si>
  <si>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</si>
  <si>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</si>
  <si>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</si>
  <si>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</si>
  <si>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</si>
  <si>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</si>
  <si>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</si>
  <si>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</si>
  <si>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</si>
  <si>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</si>
  <si>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</si>
  <si>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</si>
  <si>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</si>
  <si>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</si>
  <si>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</si>
  <si>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</si>
  <si>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</si>
  <si>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</si>
  <si>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</si>
  <si>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</si>
  <si>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</si>
  <si>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</si>
  <si>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</si>
  <si>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</si>
  <si>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</si>
  <si>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</si>
  <si>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</si>
  <si>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</si>
  <si>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</si>
  <si>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</si>
  <si>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</si>
  <si>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</si>
  <si>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</si>
  <si>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</si>
  <si>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</si>
  <si>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</si>
  <si>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</si>
  <si>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</si>
  <si>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</si>
  <si>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</si>
  <si>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</si>
  <si>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</si>
  <si>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</si>
  <si>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</si>
  <si>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</si>
  <si>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</si>
  <si>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</si>
  <si>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</si>
  <si>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</si>
  <si>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</si>
  <si>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</si>
  <si>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</si>
  <si>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</si>
  <si>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</si>
  <si>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</si>
  <si>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</si>
  <si>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</si>
  <si>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</si>
  <si>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</si>
  <si>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</si>
  <si>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</si>
  <si>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</si>
  <si>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</si>
  <si>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</si>
  <si>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</si>
  <si>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</si>
  <si>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</si>
  <si>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</si>
  <si>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</si>
  <si>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</si>
  <si>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</si>
  <si>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</si>
  <si>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</si>
  <si>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</si>
  <si>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</si>
  <si>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</si>
  <si>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</si>
  <si>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</si>
  <si>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</si>
  <si>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</si>
  <si>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</si>
  <si>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</si>
  <si>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</si>
  <si>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</si>
  <si>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</si>
  <si>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</si>
  <si>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</si>
  <si>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</si>
  <si>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</si>
  <si>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</si>
  <si>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</si>
  <si>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</si>
  <si>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</si>
  <si>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</si>
  <si>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</si>
  <si>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</si>
  <si>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</si>
  <si>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</si>
  <si>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</si>
  <si>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</si>
  <si>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</si>
  <si>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</si>
  <si>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</si>
  <si>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</si>
  <si>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</si>
  <si>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</si>
  <si>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</si>
  <si>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</si>
  <si>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</si>
  <si>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</si>
  <si>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</si>
  <si>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</si>
  <si>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</si>
  <si>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</si>
  <si>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</si>
  <si>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</si>
  <si>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</si>
  <si>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</si>
  <si>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</si>
  <si>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</si>
  <si>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</si>
  <si>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</si>
  <si>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</si>
  <si>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</si>
  <si>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</si>
  <si>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</si>
  <si>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</si>
  <si>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</si>
  <si>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</si>
  <si>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</si>
  <si>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</si>
  <si>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</si>
  <si>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</si>
  <si>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</si>
  <si>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</si>
  <si>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</si>
  <si>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</si>
  <si>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</si>
  <si>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</si>
  <si>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</si>
  <si>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</si>
  <si>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</si>
  <si>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</si>
  <si>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</si>
  <si>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</si>
  <si>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</si>
  <si>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</si>
  <si>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</si>
  <si>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</si>
  <si>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</si>
  <si>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</si>
  <si>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</si>
  <si>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</si>
  <si>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</si>
  <si>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</si>
  <si>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</si>
  <si>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</si>
  <si>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</si>
  <si>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</si>
  <si>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</si>
  <si>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</si>
  <si>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</si>
  <si>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</si>
  <si>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</si>
  <si>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</si>
  <si>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</si>
  <si>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</si>
  <si>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</si>
  <si>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</si>
  <si>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</si>
  <si>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</si>
  <si>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</si>
  <si>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</si>
  <si>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</si>
  <si>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</si>
  <si>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</si>
  <si>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</si>
  <si>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</si>
  <si>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</si>
  <si>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</si>
  <si>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</si>
  <si>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</si>
  <si>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</si>
  <si>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</si>
  <si>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</si>
  <si>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</si>
  <si>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</si>
  <si>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</si>
  <si>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</si>
  <si>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</si>
  <si>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</si>
  <si>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</si>
  <si>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</si>
  <si>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</si>
  <si>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</si>
  <si>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</si>
  <si>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</si>
  <si>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</si>
  <si>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</si>
  <si>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</si>
  <si>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</si>
  <si>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</si>
  <si>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</si>
  <si>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</si>
  <si>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</si>
  <si>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</si>
  <si>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</si>
  <si>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</si>
  <si>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</si>
  <si>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</si>
  <si>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</si>
  <si>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</si>
  <si>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</si>
  <si>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</si>
  <si>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</si>
  <si>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</si>
  <si>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</si>
  <si>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</si>
  <si>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</si>
  <si>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</si>
  <si>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</si>
  <si>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</si>
  <si>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</si>
  <si>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</si>
  <si>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</si>
  <si>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</si>
  <si>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</si>
  <si>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</si>
  <si>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</si>
  <si>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</si>
  <si>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</si>
  <si>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</si>
  <si>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</si>
  <si>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</si>
  <si>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</si>
  <si>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</si>
  <si>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</si>
  <si>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</si>
  <si>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</si>
  <si>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</si>
  <si>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</si>
  <si>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</si>
  <si>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</si>
  <si>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</si>
  <si>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</si>
  <si>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</si>
  <si>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</si>
  <si>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</si>
  <si>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</si>
  <si>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</si>
  <si>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</si>
  <si>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</si>
  <si>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</si>
  <si>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</si>
  <si>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</si>
  <si>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</si>
  <si>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</si>
  <si>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</si>
  <si>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</si>
  <si>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</si>
  <si>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</si>
  <si>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</si>
  <si>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</si>
  <si>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</si>
  <si>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</si>
  <si>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</si>
  <si>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</si>
  <si>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</si>
  <si>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</si>
  <si>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</si>
  <si>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</si>
  <si>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</si>
  <si>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</si>
  <si>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</si>
  <si>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</si>
  <si>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</si>
  <si>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</si>
  <si>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</si>
  <si>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</si>
  <si>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</si>
  <si>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</si>
  <si>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</si>
  <si>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</si>
  <si>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</si>
  <si>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</si>
  <si>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</si>
  <si>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</si>
  <si>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</si>
  <si>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</si>
  <si>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</si>
  <si>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</si>
  <si>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</si>
  <si>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</si>
  <si>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</si>
  <si>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</si>
  <si>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</si>
  <si>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</si>
  <si>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</si>
  <si>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</si>
  <si>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</si>
  <si>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</si>
  <si>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</si>
  <si>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</si>
  <si>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</si>
  <si>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</si>
  <si>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</si>
  <si>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</si>
  <si>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</si>
  <si>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</si>
  <si>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</si>
  <si>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</si>
  <si>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</si>
  <si>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</si>
  <si>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</si>
  <si>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</si>
  <si>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</si>
  <si>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</si>
  <si>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</si>
  <si>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</si>
  <si>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</si>
  <si>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</si>
  <si>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</si>
  <si>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</si>
  <si>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</si>
  <si>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</si>
  <si>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</si>
  <si>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</si>
  <si>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</si>
  <si>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</si>
  <si>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</si>
  <si>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</si>
  <si>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</si>
  <si>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</si>
  <si>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</si>
  <si>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</si>
  <si>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</si>
  <si>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</si>
  <si>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</si>
  <si>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</si>
  <si>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</si>
  <si>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</si>
  <si>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</si>
  <si>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</si>
  <si>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</si>
  <si>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</si>
  <si>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</si>
  <si>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</si>
  <si>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</si>
  <si>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</si>
  <si>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</si>
  <si>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</si>
  <si>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</si>
  <si>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</si>
  <si>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</si>
  <si>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</si>
  <si>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</si>
  <si>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</si>
  <si>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</si>
  <si>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</si>
  <si>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</si>
  <si>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</si>
  <si>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</si>
  <si>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</si>
  <si>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</si>
  <si>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</si>
  <si>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</si>
  <si>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</si>
  <si>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</si>
  <si>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</si>
  <si>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</si>
  <si>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</si>
  <si>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</si>
  <si>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</si>
  <si>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</si>
  <si>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</si>
  <si>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</si>
  <si>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</si>
  <si>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</si>
  <si>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</si>
  <si>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</si>
  <si>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</si>
  <si>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</si>
  <si>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</si>
  <si>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</si>
  <si>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</si>
  <si>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</si>
  <si>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</si>
  <si>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</si>
  <si>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</si>
  <si>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</si>
  <si>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</si>
  <si>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</si>
  <si>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</si>
  <si>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</si>
  <si>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</si>
  <si>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</si>
  <si>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</si>
  <si>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</si>
  <si>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</si>
  <si>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</si>
  <si>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</si>
  <si>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</si>
  <si>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</si>
  <si>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</si>
  <si>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</si>
  <si>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</si>
  <si>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</si>
  <si>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</si>
  <si>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</si>
  <si>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</si>
  <si>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</si>
  <si>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</si>
  <si>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</si>
  <si>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</si>
  <si>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</si>
  <si>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</si>
  <si>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</si>
  <si>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</si>
  <si>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</si>
  <si>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</si>
  <si>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</si>
  <si>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</si>
  <si>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</si>
  <si>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</si>
  <si>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</si>
  <si>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</si>
  <si>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</si>
  <si>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</si>
  <si>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</si>
  <si>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</si>
  <si>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</si>
  <si>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</si>
  <si>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</si>
  <si>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</si>
  <si>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</si>
  <si>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</si>
  <si>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</si>
  <si>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</si>
  <si>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</si>
  <si>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</si>
  <si>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</si>
  <si>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</si>
  <si>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</si>
  <si>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</si>
  <si>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</si>
  <si>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</si>
  <si>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</si>
  <si>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</si>
  <si>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</si>
  <si>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</si>
  <si>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</si>
  <si>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</si>
  <si>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</si>
  <si>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</si>
  <si>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</si>
  <si>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</si>
  <si>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</si>
  <si>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</si>
  <si>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</si>
  <si>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</si>
  <si>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</si>
  <si>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</si>
  <si>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</si>
  <si>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</si>
  <si>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</si>
  <si>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</si>
  <si>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</si>
  <si>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</si>
  <si>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</si>
  <si>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</si>
  <si>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</si>
  <si>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</si>
  <si>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</si>
  <si>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</si>
  <si>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</si>
  <si>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</si>
  <si>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</si>
  <si>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</si>
  <si>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</si>
  <si>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</si>
  <si>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</si>
  <si>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</si>
  <si>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</si>
  <si>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</si>
  <si>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</si>
  <si>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</si>
  <si>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</si>
  <si>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</si>
  <si>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</si>
  <si>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</si>
  <si>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</si>
  <si>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</si>
  <si>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</si>
  <si>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</si>
  <si>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</si>
  <si>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</si>
  <si>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</si>
  <si>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</si>
  <si>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</si>
  <si>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</si>
  <si>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</si>
  <si>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</si>
  <si>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</si>
  <si>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</si>
  <si>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</si>
  <si>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</si>
  <si>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</si>
  <si>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</si>
  <si>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</si>
  <si>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</si>
  <si>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</si>
  <si>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</si>
  <si>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</si>
  <si>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</si>
  <si>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</si>
  <si>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</si>
  <si>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</si>
  <si>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</si>
  <si>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</si>
  <si>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</si>
  <si>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</si>
  <si>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</si>
  <si>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</si>
  <si>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</si>
  <si>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</si>
  <si>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</si>
  <si>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</si>
  <si>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</si>
  <si>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</si>
  <si>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</si>
  <si>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</si>
  <si>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</si>
  <si>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</si>
  <si>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</si>
  <si>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</si>
  <si>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</si>
  <si>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</si>
  <si>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</si>
  <si>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</si>
  <si>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</si>
  <si>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</si>
  <si>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</si>
  <si>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</si>
  <si>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</si>
  <si>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</si>
  <si>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</si>
  <si>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</si>
  <si>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</si>
  <si>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</si>
  <si>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</si>
  <si>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</si>
  <si>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</si>
  <si>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</si>
  <si>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</si>
  <si>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</si>
  <si>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</si>
  <si>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</si>
  <si>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</si>
  <si>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</si>
  <si>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</si>
  <si>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</si>
  <si>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</si>
  <si>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</si>
  <si>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</si>
  <si>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</si>
  <si>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</si>
  <si>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</si>
  <si>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</si>
  <si>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</si>
  <si>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</si>
  <si>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</si>
  <si>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</si>
  <si>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</si>
  <si>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</si>
  <si>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</si>
  <si>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</si>
  <si>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</si>
  <si>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</si>
  <si>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</si>
  <si>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</si>
  <si>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</si>
  <si>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</si>
  <si>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</si>
  <si>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</si>
  <si>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</si>
  <si>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</si>
  <si>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</si>
  <si>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</si>
  <si>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</si>
  <si>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</si>
  <si>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</si>
  <si>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</si>
  <si>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</si>
  <si>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</si>
  <si>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</si>
  <si>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</si>
  <si>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</si>
  <si>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</si>
  <si>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</si>
  <si>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</si>
  <si>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</si>
  <si>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</si>
  <si>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</si>
  <si>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</si>
  <si>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</si>
  <si>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</si>
  <si>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</si>
  <si>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</si>
  <si>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</si>
  <si>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</si>
  <si>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</si>
  <si>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</si>
  <si>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</si>
  <si>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</si>
  <si>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</si>
  <si>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</si>
  <si>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</si>
  <si>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</si>
  <si>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</si>
  <si>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</si>
  <si>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</si>
  <si>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</si>
  <si>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</si>
  <si>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</si>
  <si>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</si>
  <si>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</si>
  <si>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</si>
  <si>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</si>
  <si>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</si>
  <si>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</si>
  <si>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</si>
  <si>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</si>
  <si>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</si>
  <si>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</si>
  <si>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</si>
  <si>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</si>
  <si>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</si>
  <si>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</si>
  <si>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</si>
  <si>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</si>
  <si>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</si>
  <si>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</si>
  <si>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</si>
  <si>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</si>
  <si>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</si>
  <si>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</si>
  <si>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</si>
  <si>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</si>
  <si>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</si>
  <si>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</si>
  <si>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</si>
  <si>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</si>
  <si>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</si>
  <si>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</si>
  <si>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</si>
  <si>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</si>
  <si>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</si>
  <si>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</si>
  <si>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</si>
  <si>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</si>
  <si>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</si>
  <si>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</si>
  <si>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</si>
  <si>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</si>
  <si>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</si>
  <si>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</si>
  <si>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</si>
  <si>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</si>
  <si>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</si>
  <si>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</si>
  <si>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</si>
  <si>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</si>
  <si>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</si>
  <si>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</si>
  <si>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</si>
  <si>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</si>
  <si>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</si>
  <si>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</si>
  <si>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</si>
  <si>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</si>
  <si>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</si>
  <si>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</si>
  <si>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</si>
  <si>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</si>
  <si>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</si>
  <si>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</si>
  <si>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</si>
  <si>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</si>
  <si>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</si>
  <si>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</si>
  <si>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</si>
  <si>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</si>
  <si>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</si>
  <si>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</si>
  <si>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</si>
  <si>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</si>
  <si>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</si>
  <si>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</si>
  <si>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</si>
  <si>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</si>
  <si>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</si>
  <si>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</si>
  <si>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</si>
  <si>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</si>
  <si>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</si>
  <si>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</si>
  <si>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</si>
  <si>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</si>
  <si>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</si>
  <si>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</si>
  <si>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</si>
  <si>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</si>
  <si>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</si>
  <si>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</si>
  <si>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</si>
  <si>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</si>
  <si>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</si>
  <si>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</si>
  <si>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</si>
  <si>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</si>
  <si>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</si>
  <si>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</si>
  <si>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</si>
  <si>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</si>
  <si>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</si>
  <si>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</si>
  <si>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</si>
  <si>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</si>
  <si>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</si>
  <si>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</si>
  <si>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</si>
  <si>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</si>
  <si>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</si>
  <si>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</si>
  <si>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</si>
  <si>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</si>
  <si>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</si>
  <si>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</si>
  <si>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</si>
  <si>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</si>
  <si>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</si>
  <si>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</si>
  <si>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</si>
  <si>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</si>
  <si>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</si>
  <si>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</si>
  <si>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</si>
  <si>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</si>
  <si>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</si>
  <si>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</si>
  <si>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</si>
  <si>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</si>
  <si>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</si>
  <si>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</si>
  <si>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</si>
  <si>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</si>
  <si>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</si>
  <si>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</si>
  <si>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</si>
  <si>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</si>
  <si>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</si>
  <si>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</si>
  <si>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</si>
  <si>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</si>
  <si>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</si>
  <si>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</si>
  <si>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</si>
  <si>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</si>
  <si>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</si>
  <si>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</si>
  <si>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</si>
  <si>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</si>
  <si>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</si>
  <si>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</si>
  <si>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</si>
  <si>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</si>
  <si>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</si>
  <si>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</si>
  <si>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</si>
  <si>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</si>
  <si>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</si>
  <si>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</si>
  <si>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</si>
  <si>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</si>
  <si>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</si>
  <si>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</si>
  <si>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</si>
  <si>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</si>
  <si>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</si>
  <si>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</si>
  <si>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</si>
  <si>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</si>
  <si>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</si>
  <si>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</si>
  <si>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</si>
  <si>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</si>
  <si>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</si>
  <si>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</si>
  <si>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</si>
  <si>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</si>
  <si>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</si>
  <si>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</si>
  <si>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</si>
  <si>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</si>
  <si>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</si>
  <si>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</si>
  <si>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</si>
  <si>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</si>
  <si>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</si>
  <si>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</si>
  <si>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</si>
  <si>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</si>
  <si>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</si>
  <si>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</si>
  <si>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</si>
  <si>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</si>
  <si>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</si>
  <si>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</si>
  <si>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</si>
  <si>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</si>
  <si>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</si>
  <si>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</si>
  <si>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</si>
  <si>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</si>
  <si>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</si>
  <si>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</si>
  <si>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</si>
  <si>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</si>
  <si>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</si>
  <si>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</si>
  <si>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</si>
  <si>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</si>
  <si>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</si>
  <si>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</si>
  <si>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</si>
  <si>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</si>
  <si>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</si>
  <si>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</si>
  <si>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</si>
  <si>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</si>
  <si>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</si>
  <si>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</si>
  <si>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</si>
  <si>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</si>
  <si>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</si>
  <si>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</si>
  <si>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</si>
  <si>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</si>
  <si>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</si>
  <si>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</si>
  <si>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</si>
  <si>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</si>
  <si>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</si>
  <si>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</si>
  <si>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</si>
  <si>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</si>
  <si>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</si>
  <si>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</si>
  <si>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</si>
  <si>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</si>
  <si>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</si>
  <si>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</si>
  <si>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</si>
  <si>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</si>
  <si>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</si>
  <si>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</si>
  <si>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</si>
  <si>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</si>
  <si>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</si>
  <si>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</si>
  <si>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</si>
  <si>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</si>
  <si>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</si>
  <si>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</si>
  <si>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</si>
  <si>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</si>
  <si>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</si>
  <si>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</si>
  <si>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</si>
  <si>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</si>
  <si>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</si>
  <si>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</si>
  <si>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</si>
  <si>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</si>
  <si>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</si>
  <si>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</si>
  <si>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</si>
  <si>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</si>
  <si>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</si>
  <si>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</si>
  <si>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</si>
  <si>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</si>
  <si>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</si>
  <si>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</si>
  <si>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</si>
  <si>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</si>
  <si>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</si>
  <si>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</si>
  <si>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</si>
  <si>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</si>
  <si>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</si>
  <si>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</si>
  <si>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</si>
  <si>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</si>
  <si>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</si>
  <si>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</si>
  <si>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</si>
  <si>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</si>
  <si>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</si>
  <si>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</si>
  <si>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</si>
  <si>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</si>
  <si>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</si>
  <si>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</si>
  <si>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</si>
  <si>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</si>
  <si>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</si>
  <si>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</si>
  <si>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</si>
  <si>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</si>
  <si>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</si>
  <si>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</si>
  <si>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</si>
  <si>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</si>
  <si>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</si>
  <si>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</si>
  <si>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</si>
  <si>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</si>
  <si>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</si>
  <si>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</si>
  <si>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</si>
  <si>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</si>
  <si>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</si>
  <si>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</si>
  <si>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</si>
  <si>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</si>
  <si>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</si>
  <si>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</si>
  <si>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</si>
  <si>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</si>
  <si>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</si>
  <si>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</si>
  <si>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</si>
  <si>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</si>
  <si>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</si>
  <si>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</si>
  <si>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</si>
  <si>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</si>
  <si>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</si>
  <si>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</si>
  <si>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</si>
  <si>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</si>
  <si>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</si>
  <si>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</si>
  <si>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</si>
  <si>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</si>
  <si>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</si>
  <si>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</si>
  <si>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</si>
  <si>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</si>
  <si>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</si>
  <si>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</si>
  <si>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</si>
  <si>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</si>
  <si>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</si>
  <si>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</si>
  <si>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</si>
  <si>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</si>
  <si>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</si>
  <si>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</si>
  <si>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</si>
  <si>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</si>
  <si>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</si>
  <si>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</si>
  <si>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</si>
  <si>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</si>
  <si>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</si>
  <si>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</si>
  <si>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</si>
  <si>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</si>
  <si>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</si>
  <si>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</si>
  <si>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</si>
  <si>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</si>
  <si>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</si>
  <si>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</si>
  <si>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</si>
  <si>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</si>
  <si>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</si>
  <si>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</si>
  <si>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</si>
  <si>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</si>
  <si>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</si>
  <si>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</si>
  <si>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</si>
  <si>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</si>
  <si>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</si>
  <si>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</si>
  <si>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</si>
  <si>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</si>
  <si>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</si>
  <si>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</si>
  <si>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</si>
  <si>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</si>
  <si>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</si>
  <si>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</si>
  <si>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</si>
  <si>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</si>
  <si>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</si>
  <si>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</si>
  <si>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</si>
  <si>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</si>
  <si>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</si>
  <si>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</si>
  <si>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</si>
  <si>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</si>
  <si>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</si>
  <si>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</si>
  <si>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</si>
  <si>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</si>
  <si>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</si>
  <si>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</si>
  <si>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</si>
  <si>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</si>
  <si>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</si>
  <si>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</si>
  <si>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</si>
  <si>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</si>
  <si>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</si>
  <si>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</si>
  <si>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</si>
  <si>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</si>
  <si>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</si>
  <si>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</si>
  <si>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</si>
  <si>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</si>
  <si>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</si>
  <si>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</si>
  <si>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</si>
  <si>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</si>
  <si>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</si>
  <si>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</si>
  <si>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</si>
  <si>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</si>
  <si>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</si>
  <si>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</si>
  <si>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</si>
  <si>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</si>
  <si>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</si>
  <si>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</si>
  <si>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</si>
  <si>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</si>
  <si>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</si>
  <si>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</si>
  <si>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</si>
  <si>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</si>
  <si>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</si>
  <si>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</si>
  <si>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</si>
  <si>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</si>
  <si>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</si>
  <si>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</si>
  <si>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</si>
  <si>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</si>
  <si>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</si>
  <si>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</si>
  <si>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</si>
  <si>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</si>
  <si>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</si>
  <si>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</si>
  <si>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</si>
  <si>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</si>
  <si>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</si>
  <si>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</si>
  <si>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</si>
  <si>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</si>
  <si>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</si>
  <si>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</si>
  <si>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</si>
  <si>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</si>
  <si>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</si>
  <si>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</si>
  <si>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</si>
  <si>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</si>
  <si>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</si>
  <si>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</si>
  <si>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</si>
  <si>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</si>
  <si>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</si>
  <si>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</si>
  <si>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</si>
  <si>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</si>
  <si>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</si>
  <si>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</si>
  <si>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</si>
  <si>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</si>
  <si>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</si>
  <si>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</si>
  <si>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</si>
  <si>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</si>
  <si>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</si>
  <si>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</si>
  <si>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</si>
  <si>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</si>
  <si>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</si>
  <si>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</si>
  <si>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</si>
  <si>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</si>
  <si>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</si>
  <si>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</si>
  <si>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</si>
  <si>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</si>
  <si>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</si>
  <si>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</si>
  <si>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</si>
  <si>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</si>
  <si>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</si>
  <si>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</si>
  <si>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</si>
  <si>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</si>
  <si>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</si>
  <si>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</si>
  <si>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</si>
  <si>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</si>
  <si>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</si>
  <si>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</si>
  <si>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</si>
  <si>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</si>
  <si>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</si>
  <si>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</si>
  <si>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</si>
  <si>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</si>
  <si>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</si>
  <si>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</si>
  <si>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</si>
  <si>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</si>
  <si>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</si>
  <si>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</si>
  <si>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</si>
  <si>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</si>
  <si>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</si>
  <si>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</si>
  <si>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</si>
  <si>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</si>
  <si>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</si>
  <si>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</si>
  <si>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</si>
  <si>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</si>
  <si>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</si>
  <si>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</si>
  <si>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</si>
  <si>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</si>
  <si>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</si>
  <si>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</si>
  <si>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</si>
  <si>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</si>
  <si>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</si>
  <si>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</si>
  <si>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</si>
  <si>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</si>
  <si>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</si>
  <si>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</si>
  <si>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</si>
  <si>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</si>
  <si>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</si>
  <si>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</si>
  <si>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</si>
  <si>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</si>
  <si>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</si>
  <si>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</si>
  <si>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</si>
  <si>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</si>
  <si>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</si>
  <si>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</si>
  <si>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</si>
  <si>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</si>
  <si>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</si>
  <si>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</si>
  <si>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</si>
  <si>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</si>
  <si>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</si>
  <si>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</si>
  <si>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</si>
  <si>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</si>
  <si>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</si>
  <si>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</si>
  <si>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</si>
  <si>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</si>
  <si>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</si>
  <si>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</si>
  <si>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</si>
  <si>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</si>
  <si>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</si>
  <si>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</si>
  <si>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</si>
  <si>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</si>
  <si>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</si>
  <si>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</si>
  <si>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</si>
  <si>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</si>
  <si>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</si>
  <si>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</si>
  <si>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</si>
  <si>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</si>
  <si>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</si>
  <si>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</si>
  <si>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</si>
  <si>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</si>
  <si>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</si>
  <si>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</si>
  <si>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</si>
  <si>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</si>
  <si>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</si>
  <si>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</si>
  <si>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</si>
  <si>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</si>
  <si>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</si>
  <si>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</si>
  <si>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</si>
  <si>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</si>
  <si>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</si>
  <si>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</si>
  <si>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</si>
  <si>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</si>
  <si>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</si>
  <si>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</si>
  <si>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</si>
  <si>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</si>
  <si>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</si>
  <si>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</si>
  <si>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</si>
  <si>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</si>
  <si>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</si>
  <si>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</si>
  <si>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</si>
  <si>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</si>
  <si>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</si>
  <si>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</si>
  <si>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</si>
  <si>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</si>
  <si>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</si>
  <si>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</si>
  <si>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</si>
  <si>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</si>
  <si>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</si>
  <si>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</si>
  <si>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</si>
  <si>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</si>
  <si>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</si>
  <si>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</si>
  <si>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</si>
  <si>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</si>
  <si>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</si>
  <si>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</si>
  <si>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</si>
  <si>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</si>
  <si>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</si>
  <si>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</si>
  <si>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</si>
  <si>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</si>
  <si>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</si>
  <si>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</si>
  <si>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</si>
  <si>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</si>
  <si>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</si>
  <si>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</si>
  <si>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</si>
  <si>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</si>
  <si>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</si>
  <si>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</si>
  <si>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</si>
  <si>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</si>
  <si>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</si>
  <si>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</si>
  <si>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</si>
  <si>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</si>
  <si>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</si>
  <si>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</si>
  <si>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</si>
  <si>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</si>
  <si>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</si>
  <si>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</si>
  <si>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</si>
  <si>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</si>
  <si>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</si>
  <si>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</si>
  <si>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</si>
  <si>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</si>
  <si>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</si>
  <si>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</si>
  <si>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</si>
  <si>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</si>
  <si>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</si>
  <si>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</si>
  <si>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</si>
  <si>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</si>
  <si>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</si>
  <si>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</si>
  <si>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</si>
  <si>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</si>
  <si>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</si>
  <si>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</si>
  <si>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</si>
  <si>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</si>
  <si>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</si>
  <si>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</si>
  <si>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</si>
  <si>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</si>
  <si>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</si>
  <si>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</si>
  <si>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</si>
  <si>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</si>
  <si>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</si>
  <si>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</si>
  <si>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</si>
  <si>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</si>
  <si>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</si>
  <si>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</si>
  <si>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</si>
  <si>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</si>
  <si>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</si>
  <si>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</si>
  <si>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</si>
  <si>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</si>
  <si>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</si>
  <si>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</si>
  <si>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</si>
  <si>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</si>
  <si>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</si>
  <si>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</si>
  <si>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</si>
  <si>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</si>
  <si>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</si>
  <si>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</si>
  <si>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</si>
  <si>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</si>
  <si>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</si>
  <si>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</si>
  <si>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</si>
  <si>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</si>
  <si>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</si>
  <si>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</si>
  <si>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</si>
  <si>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</si>
  <si>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</si>
  <si>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</si>
  <si>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</si>
  <si>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</si>
  <si>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</si>
  <si>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</si>
  <si>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</si>
  <si>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</si>
  <si>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</si>
  <si>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</si>
  <si>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</si>
  <si>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</si>
  <si>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</si>
  <si>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</si>
  <si>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</si>
  <si>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</si>
  <si>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</si>
  <si>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</si>
  <si>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</si>
  <si>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</si>
  <si>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</si>
  <si>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</si>
  <si>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</si>
  <si>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</si>
  <si>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</si>
  <si>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</si>
  <si>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</si>
  <si>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</si>
  <si>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</si>
  <si>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</si>
  <si>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</si>
  <si>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</si>
  <si>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</si>
  <si>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</si>
  <si>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</si>
  <si>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</si>
  <si>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</si>
  <si>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</si>
  <si>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</si>
  <si>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</si>
  <si>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</si>
  <si>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</si>
  <si>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</si>
  <si>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</si>
  <si>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</si>
  <si>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</si>
  <si>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</si>
  <si>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</si>
  <si>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</si>
  <si>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</si>
  <si>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</si>
  <si>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</si>
  <si>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</si>
  <si>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</si>
  <si>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</si>
  <si>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</si>
  <si>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</si>
  <si>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</si>
  <si>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</si>
  <si>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</si>
  <si>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</si>
  <si>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</si>
  <si>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</si>
  <si>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</si>
  <si>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</si>
  <si>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</si>
  <si>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</si>
  <si>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</si>
  <si>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</si>
  <si>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</si>
  <si>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</si>
  <si>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</si>
  <si>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</si>
  <si>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</si>
  <si>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</si>
  <si>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</si>
  <si>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</si>
  <si>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</si>
  <si>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</si>
  <si>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</si>
  <si>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</si>
  <si>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</si>
  <si>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</si>
  <si>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</si>
  <si>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</si>
  <si>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</si>
  <si>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</si>
  <si>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</si>
  <si>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</si>
  <si>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</si>
  <si>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</si>
  <si>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</si>
  <si>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</si>
  <si>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</si>
  <si>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</si>
  <si>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</si>
  <si>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</si>
  <si>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</si>
  <si>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</si>
  <si>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</si>
  <si>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</si>
  <si>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</si>
  <si>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</si>
  <si>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</si>
  <si>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</si>
  <si>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</si>
  <si>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</si>
  <si>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</si>
  <si>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</si>
  <si>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</si>
  <si>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</si>
  <si>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</si>
  <si>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</si>
  <si>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</si>
  <si>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</si>
  <si>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</si>
  <si>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</si>
  <si>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</si>
  <si>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</si>
  <si>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</si>
  <si>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</si>
  <si>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</si>
  <si>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</si>
  <si>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</si>
  <si>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</si>
  <si>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</si>
  <si>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</si>
  <si>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</si>
  <si>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</si>
  <si>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</si>
  <si>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</si>
  <si>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</si>
  <si>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</si>
  <si>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</si>
  <si>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</si>
  <si>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</si>
  <si>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</si>
  <si>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</si>
  <si>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</si>
  <si>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</si>
  <si>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</si>
  <si>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</si>
  <si>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</si>
  <si>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</si>
  <si>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</si>
  <si>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</si>
  <si>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</si>
  <si>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</si>
  <si>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</si>
  <si>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</si>
  <si>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</si>
  <si>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</si>
  <si>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</si>
  <si>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</si>
  <si>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</si>
  <si>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</si>
  <si>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</si>
  <si>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</si>
  <si>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</si>
  <si>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</si>
  <si>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</si>
  <si>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</si>
  <si>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</si>
  <si>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</si>
  <si>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</si>
  <si>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</si>
  <si>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</si>
  <si>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</si>
  <si>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</si>
  <si>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</si>
  <si>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</si>
  <si>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</si>
  <si>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</si>
  <si>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</si>
  <si>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</si>
  <si>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</si>
  <si>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</si>
  <si>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</si>
  <si>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</si>
  <si>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</si>
  <si>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</si>
  <si>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</si>
  <si>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</si>
  <si>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</si>
  <si>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</si>
  <si>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</si>
  <si>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</si>
  <si>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</si>
  <si>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</si>
  <si>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</si>
  <si>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</si>
  <si>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</si>
  <si>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</si>
  <si>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</si>
  <si>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</si>
  <si>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</si>
  <si>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</si>
  <si>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</si>
  <si>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</si>
  <si>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</si>
  <si>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</si>
  <si>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</si>
  <si>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</si>
  <si>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</si>
  <si>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</si>
  <si>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</si>
  <si>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</si>
  <si>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</si>
  <si>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</si>
  <si>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</si>
  <si>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</si>
  <si>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</si>
  <si>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</si>
  <si>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</si>
  <si>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</si>
  <si>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</si>
  <si>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</si>
  <si>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</si>
  <si>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</si>
  <si>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</si>
  <si>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</si>
  <si>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</si>
  <si>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</si>
  <si>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</si>
  <si>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</si>
  <si>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</si>
  <si>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</si>
  <si>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</si>
  <si>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</si>
  <si>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</si>
  <si>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</si>
  <si>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</si>
  <si>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</si>
  <si>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</si>
  <si>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</si>
  <si>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</si>
  <si>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</si>
  <si>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</si>
  <si>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</si>
  <si>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</si>
  <si>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</si>
  <si>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</si>
  <si>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</si>
  <si>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</si>
  <si>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</si>
  <si>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</si>
  <si>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</si>
  <si>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</si>
  <si>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</si>
  <si>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</si>
  <si>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</si>
  <si>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</si>
  <si>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</si>
  <si>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</si>
  <si>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</si>
  <si>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</si>
  <si>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</si>
  <si>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</si>
  <si>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</si>
  <si>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</si>
  <si>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</si>
  <si>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</si>
  <si>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</si>
  <si>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</si>
  <si>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</si>
  <si>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</si>
  <si>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</si>
  <si>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</si>
  <si>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</si>
  <si>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</si>
  <si>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</si>
  <si>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</si>
  <si>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</si>
  <si>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</si>
  <si>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</si>
  <si>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</si>
  <si>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</si>
  <si>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</si>
  <si>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</si>
  <si>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</si>
  <si>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</si>
  <si>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</si>
  <si>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</si>
  <si>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</si>
  <si>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</si>
  <si>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</si>
  <si>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</si>
  <si>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</si>
  <si>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</si>
  <si>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</si>
  <si>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</si>
  <si>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</si>
  <si>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</si>
  <si>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</si>
  <si>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</si>
  <si>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</si>
  <si>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</si>
  <si>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</si>
  <si>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</si>
  <si>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</si>
  <si>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</si>
  <si>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</si>
  <si>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</si>
  <si>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</si>
  <si>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</si>
  <si>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</si>
  <si>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</si>
  <si>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</si>
  <si>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</si>
  <si>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</si>
  <si>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</si>
  <si>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</si>
  <si>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</si>
  <si>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</si>
  <si>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</si>
  <si>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</si>
  <si>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</si>
  <si>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</si>
  <si>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</si>
  <si>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</si>
  <si>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</si>
  <si>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</si>
  <si>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</si>
  <si>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</si>
  <si>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</si>
  <si>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</si>
  <si>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</si>
  <si>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</si>
  <si>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</si>
  <si>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</si>
  <si>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</si>
  <si>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</si>
  <si>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</si>
  <si>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</si>
  <si>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</si>
  <si>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</si>
  <si>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</si>
  <si>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</si>
  <si>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</si>
  <si>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</si>
  <si>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</si>
  <si>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</si>
  <si>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</si>
  <si>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</si>
  <si>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</si>
  <si>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</si>
  <si>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</si>
  <si>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</si>
  <si>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</si>
  <si>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</si>
  <si>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</si>
  <si>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</si>
  <si>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</si>
  <si>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</si>
  <si>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</si>
  <si>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</si>
  <si>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</si>
  <si>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</si>
  <si>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</si>
  <si>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</si>
  <si>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</si>
  <si>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</si>
  <si>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</si>
  <si>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</si>
  <si>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</si>
  <si>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</si>
  <si>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</si>
  <si>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</si>
  <si>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</si>
  <si>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</si>
  <si>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</si>
  <si>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</si>
  <si>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</si>
  <si>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</si>
  <si>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</si>
  <si>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</si>
  <si>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</si>
  <si>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</si>
  <si>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</si>
  <si>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</si>
  <si>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</si>
  <si>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</si>
  <si>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</si>
  <si>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</si>
  <si>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</si>
  <si>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</si>
  <si>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</si>
  <si>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</si>
  <si>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</si>
  <si>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</si>
  <si>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</si>
  <si>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</si>
  <si>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</si>
  <si>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</si>
  <si>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</si>
  <si>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</si>
  <si>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</si>
  <si>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</si>
  <si>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</si>
  <si>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</si>
  <si>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</si>
  <si>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</si>
  <si>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</si>
  <si>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</si>
  <si>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</si>
  <si>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</si>
  <si>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</si>
  <si>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</si>
  <si>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</si>
  <si>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</si>
  <si>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</si>
  <si>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</si>
  <si>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</si>
  <si>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</si>
  <si>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</si>
  <si>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</si>
  <si>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</si>
  <si>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</si>
  <si>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</si>
  <si>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</si>
  <si>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</si>
  <si>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</si>
  <si>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</si>
  <si>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</si>
  <si>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</si>
  <si>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</si>
  <si>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</si>
  <si>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</si>
  <si>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</si>
  <si>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</si>
  <si>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</si>
  <si>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</si>
  <si>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</si>
  <si>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</si>
  <si>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</si>
  <si>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</si>
  <si>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</si>
  <si>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</si>
  <si>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</si>
  <si>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</si>
  <si>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</si>
  <si>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</si>
  <si>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</si>
  <si>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</si>
  <si>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</si>
  <si>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</si>
  <si>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</si>
  <si>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</si>
  <si>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</si>
  <si>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</si>
  <si>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</si>
  <si>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</si>
  <si>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</si>
  <si>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</si>
  <si>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</si>
  <si>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</si>
  <si>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</si>
  <si>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</si>
  <si>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</si>
  <si>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</si>
  <si>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</si>
  <si>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</si>
  <si>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</si>
  <si>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</si>
  <si>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</si>
  <si>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</si>
  <si>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</si>
  <si>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</si>
  <si>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</si>
  <si>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</si>
  <si>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</si>
  <si>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</si>
  <si>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</si>
  <si>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</si>
  <si>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</si>
  <si>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</si>
  <si>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</si>
  <si>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</si>
  <si>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</si>
  <si>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</si>
  <si>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</si>
  <si>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</si>
  <si>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</si>
  <si>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</si>
  <si>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</si>
  <si>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</si>
  <si>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</si>
  <si>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</si>
  <si>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</si>
  <si>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</si>
  <si>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</si>
  <si>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</si>
  <si>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</si>
  <si>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</si>
  <si>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</si>
  <si>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</si>
  <si>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</si>
  <si>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</si>
  <si>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</si>
  <si>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</si>
  <si>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</si>
  <si>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</si>
  <si>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</si>
  <si>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</si>
  <si>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</si>
  <si>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</si>
  <si>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</si>
  <si>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</si>
  <si>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</si>
  <si>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</si>
  <si>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</si>
  <si>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</si>
  <si>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</si>
  <si>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</si>
  <si>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</si>
  <si>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</si>
  <si>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</si>
  <si>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</si>
  <si>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</si>
  <si>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</si>
  <si>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</si>
  <si>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</si>
  <si>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</si>
  <si>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</si>
  <si>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</si>
  <si>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</si>
  <si>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</si>
  <si>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</si>
  <si>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</si>
  <si>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</si>
  <si>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</si>
  <si>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</si>
  <si>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</si>
  <si>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</si>
  <si>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</si>
  <si>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</si>
  <si>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</si>
  <si>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</si>
  <si>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</si>
  <si>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</si>
  <si>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</si>
  <si>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</si>
  <si>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</si>
  <si>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</si>
  <si>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</si>
  <si>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</si>
  <si>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</si>
  <si>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</si>
  <si>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</si>
  <si>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</si>
  <si>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</si>
  <si>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</si>
  <si>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</si>
  <si>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</si>
  <si>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</si>
  <si>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</si>
  <si>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</si>
  <si>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</si>
  <si>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</si>
  <si>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</si>
  <si>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</si>
  <si>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</si>
  <si>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</si>
  <si>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</si>
  <si>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</si>
  <si>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</si>
  <si>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</si>
  <si>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</si>
  <si>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</si>
  <si>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</si>
  <si>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</si>
  <si>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</si>
  <si>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</si>
  <si>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</si>
  <si>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</si>
  <si>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</si>
  <si>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</si>
  <si>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</si>
  <si>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</si>
  <si>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</si>
  <si>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</si>
  <si>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</si>
  <si>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</si>
  <si>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</si>
  <si>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</si>
  <si>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</si>
  <si>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</si>
  <si>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</si>
  <si>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</si>
  <si>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</si>
  <si>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</si>
  <si>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</si>
  <si>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</si>
  <si>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</si>
  <si>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</si>
  <si>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</si>
  <si>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</si>
  <si>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</si>
  <si>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</si>
  <si>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</si>
  <si>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</si>
  <si>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</si>
  <si>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</si>
  <si>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</si>
  <si>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</si>
  <si>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</si>
  <si>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</si>
  <si>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</si>
  <si>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</si>
  <si>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</si>
  <si>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</si>
  <si>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</si>
  <si>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</si>
  <si>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</si>
  <si>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</si>
  <si>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</si>
  <si>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</si>
  <si>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</si>
  <si>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</si>
  <si>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</si>
  <si>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</si>
  <si>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</si>
  <si>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</si>
  <si>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</si>
  <si>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</si>
  <si>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</si>
  <si>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</si>
  <si>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</si>
  <si>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</si>
  <si>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</si>
  <si>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</si>
  <si>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</si>
  <si>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</si>
  <si>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</si>
  <si>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</si>
  <si>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</si>
  <si>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</si>
  <si>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</si>
  <si>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</si>
  <si>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</si>
  <si>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</si>
  <si>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</si>
  <si>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</si>
  <si>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</si>
  <si>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</si>
  <si>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</si>
  <si>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</si>
  <si>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</si>
  <si>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</si>
  <si>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</si>
  <si>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</si>
  <si>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</si>
  <si>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</si>
  <si>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</si>
  <si>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</si>
  <si>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</si>
  <si>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</si>
  <si>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</si>
  <si>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</si>
  <si>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</si>
  <si>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</si>
  <si>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</si>
  <si>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</si>
  <si>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</si>
  <si>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</si>
  <si>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</si>
  <si>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</si>
  <si>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</si>
  <si>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</si>
  <si>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</si>
  <si>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</si>
  <si>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</si>
  <si>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</si>
  <si>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</si>
  <si>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</si>
  <si>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</si>
  <si>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</si>
  <si>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</si>
  <si>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</si>
  <si>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</si>
  <si>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</si>
  <si>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</si>
  <si>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</si>
  <si>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</si>
  <si>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</si>
  <si>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</si>
  <si>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</si>
  <si>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</si>
  <si>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</si>
  <si>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</si>
  <si>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</si>
  <si>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</si>
  <si>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</si>
  <si>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</si>
  <si>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</si>
  <si>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</si>
  <si>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</si>
  <si>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</si>
  <si>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</si>
  <si>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</si>
  <si>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</si>
  <si>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</si>
  <si>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</si>
  <si>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</si>
  <si>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</si>
  <si>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</si>
  <si>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</si>
  <si>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</si>
  <si>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</si>
  <si>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</si>
  <si>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</si>
  <si>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</si>
  <si>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</si>
  <si>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</si>
  <si>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</si>
  <si>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</si>
  <si>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</si>
  <si>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</si>
  <si>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</si>
  <si>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</si>
  <si>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</si>
  <si>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</si>
  <si>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</si>
  <si>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</si>
  <si>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</si>
  <si>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</si>
  <si>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</si>
  <si>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</si>
  <si>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</si>
  <si>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</si>
  <si>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</si>
  <si>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</si>
  <si>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</si>
  <si>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</si>
  <si>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</si>
  <si>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</si>
  <si>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</si>
  <si>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</si>
  <si>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</si>
  <si>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</si>
  <si>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</si>
  <si>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</si>
  <si>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</si>
  <si>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</si>
  <si>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</si>
  <si>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</si>
  <si>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</si>
  <si>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</si>
  <si>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</si>
  <si>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</si>
  <si>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</si>
  <si>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</si>
  <si>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</si>
  <si>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</si>
  <si>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</si>
  <si>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</si>
  <si>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</si>
  <si>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</si>
  <si>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</si>
  <si>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</si>
  <si>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</si>
  <si>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</si>
  <si>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</si>
  <si>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</si>
  <si>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</si>
  <si>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</si>
  <si>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</si>
  <si>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</si>
  <si>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</si>
  <si>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</si>
  <si>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</si>
  <si>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</si>
  <si>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</si>
  <si>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</si>
  <si>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</si>
  <si>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</si>
  <si>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</si>
  <si>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</si>
  <si>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</si>
  <si>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</si>
  <si>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</si>
  <si>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</si>
  <si>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</si>
  <si>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</si>
  <si>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</si>
  <si>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</si>
  <si>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</si>
  <si>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</si>
  <si>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</si>
  <si>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</si>
  <si>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</si>
  <si>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</si>
  <si>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</si>
  <si>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</si>
  <si>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</si>
  <si>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</si>
  <si>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</si>
  <si>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</si>
  <si>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</si>
  <si>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</si>
  <si>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</si>
  <si>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</si>
  <si>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</si>
  <si>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</si>
  <si>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</si>
  <si>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</si>
  <si>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</si>
  <si>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</si>
  <si>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</si>
  <si>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</si>
  <si>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</si>
  <si>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</si>
  <si>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</si>
  <si>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</si>
  <si>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</si>
  <si>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</si>
  <si>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</si>
  <si>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</si>
  <si>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</si>
  <si>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</si>
  <si>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</si>
  <si>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</si>
  <si>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</si>
  <si>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</si>
  <si>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</si>
  <si>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</si>
  <si>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</si>
  <si>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</si>
  <si>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</si>
  <si>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</si>
  <si>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</si>
  <si>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</si>
  <si>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</si>
  <si>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</si>
  <si>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</si>
  <si>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</si>
  <si>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</si>
  <si>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</si>
  <si>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</si>
  <si>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</si>
  <si>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</si>
  <si>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</si>
  <si>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</si>
  <si>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</si>
  <si>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</si>
  <si>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</si>
  <si>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</si>
  <si>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</si>
  <si>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</si>
  <si>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</si>
  <si>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</si>
  <si>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</si>
  <si>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</si>
  <si>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</si>
  <si>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</si>
  <si>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</si>
  <si>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</si>
  <si>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</si>
  <si>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</si>
  <si>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</si>
  <si>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</si>
  <si>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</si>
  <si>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</si>
  <si>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</si>
  <si>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</si>
  <si>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</si>
  <si>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</si>
  <si>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</si>
  <si>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</si>
  <si>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</si>
  <si>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</si>
  <si>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</si>
  <si>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</si>
  <si>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</si>
  <si>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</si>
  <si>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</si>
  <si>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</si>
  <si>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</si>
  <si>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</si>
  <si>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</si>
  <si>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</si>
  <si>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</si>
  <si>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</si>
  <si>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</si>
  <si>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</si>
  <si>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</si>
  <si>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</si>
  <si>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</si>
  <si>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</si>
  <si>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</si>
  <si>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</si>
  <si>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</si>
  <si>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</si>
  <si>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</si>
  <si>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</si>
  <si>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</si>
  <si>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</si>
  <si>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</si>
  <si>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</si>
  <si>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</si>
  <si>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</si>
  <si>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</si>
  <si>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</si>
  <si>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</si>
  <si>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</si>
  <si>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</si>
  <si>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</si>
  <si>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</si>
  <si>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</si>
  <si>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</si>
  <si>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</si>
  <si>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</si>
  <si>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</si>
  <si>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</si>
  <si>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</si>
  <si>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</si>
  <si>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</si>
  <si>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</si>
  <si>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</si>
  <si>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</si>
  <si>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</si>
  <si>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</si>
  <si>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</si>
  <si>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</si>
  <si>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</si>
  <si>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</si>
  <si>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</si>
  <si>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</si>
  <si>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</si>
  <si>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</si>
  <si>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</si>
  <si>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</si>
  <si>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</si>
  <si>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</si>
  <si>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</si>
  <si>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</si>
  <si>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</si>
  <si>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</si>
  <si>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</si>
  <si>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</si>
  <si>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</si>
  <si>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</si>
  <si>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</si>
  <si>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</si>
  <si>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</si>
  <si>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</si>
  <si>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</si>
  <si>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</si>
  <si>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</si>
  <si>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</si>
  <si>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</si>
  <si>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</si>
  <si>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</si>
  <si>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</si>
  <si>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</si>
  <si>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</si>
  <si>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</si>
  <si>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</si>
  <si>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</si>
  <si>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</si>
  <si>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</si>
  <si>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</si>
  <si>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</si>
  <si>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</si>
  <si>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</si>
  <si>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</si>
  <si>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</si>
  <si>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</si>
  <si>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</si>
  <si>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</si>
  <si>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</si>
  <si>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</si>
  <si>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</si>
  <si>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</si>
  <si>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</si>
  <si>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</si>
  <si>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</si>
  <si>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</si>
  <si>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</si>
  <si>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</si>
  <si>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</si>
  <si>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</si>
  <si>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</si>
  <si>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</si>
  <si>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</si>
  <si>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</si>
  <si>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</si>
  <si>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</si>
  <si>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</si>
  <si>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</si>
  <si>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</si>
  <si>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</si>
  <si>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</si>
  <si>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</si>
  <si>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</si>
  <si>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</si>
  <si>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</si>
  <si>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</si>
  <si>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</si>
  <si>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</si>
  <si>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</si>
  <si>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</si>
  <si>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</si>
  <si>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</si>
  <si>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</si>
  <si>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</si>
  <si>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</si>
  <si>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</si>
  <si>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</si>
  <si>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</si>
  <si>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</si>
  <si>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</si>
  <si>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</si>
  <si>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</si>
  <si>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</si>
  <si>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</si>
  <si>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</si>
  <si>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</si>
  <si>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</si>
  <si>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</si>
  <si>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</si>
  <si>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</si>
  <si>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</si>
  <si>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</si>
  <si>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</si>
  <si>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</si>
  <si>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</si>
  <si>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</si>
  <si>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</si>
  <si>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</si>
  <si>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</si>
  <si>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</si>
  <si>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</si>
  <si>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</si>
  <si>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</si>
  <si>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</si>
  <si>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</si>
  <si>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</si>
  <si>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</si>
  <si>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</si>
  <si>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</si>
  <si>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</si>
  <si>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</si>
  <si>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</si>
  <si>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</si>
  <si>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</si>
  <si>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</si>
  <si>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</si>
  <si>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</si>
  <si>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</si>
  <si>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</si>
  <si>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</si>
  <si>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</si>
  <si>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</si>
  <si>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</si>
  <si>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</si>
  <si>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</si>
  <si>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</si>
  <si>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</si>
  <si>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</si>
  <si>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</si>
  <si>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</si>
  <si>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</si>
  <si>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</si>
  <si>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</si>
  <si>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</si>
  <si>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</si>
  <si>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</si>
  <si>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</si>
  <si>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</si>
  <si>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</si>
  <si>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</si>
  <si>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</si>
  <si>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</si>
  <si>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</si>
  <si>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</si>
  <si>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</si>
  <si>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</si>
  <si>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</si>
  <si>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</si>
  <si>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</si>
  <si>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</si>
  <si>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</si>
  <si>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</si>
  <si>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</si>
  <si>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</si>
  <si>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</si>
  <si>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</si>
  <si>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</si>
  <si>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</si>
  <si>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</si>
  <si>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</si>
  <si>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</si>
  <si>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</si>
  <si>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</si>
  <si>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</si>
  <si>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</si>
  <si>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</si>
  <si>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</si>
  <si>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</si>
  <si>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</si>
  <si>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</si>
  <si>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</si>
  <si>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</si>
  <si>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</si>
  <si>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</si>
  <si>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</si>
  <si>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</si>
  <si>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</si>
  <si>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</si>
  <si>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</si>
  <si>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</si>
  <si>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</si>
  <si>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</si>
  <si>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</si>
  <si>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</si>
  <si>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</si>
  <si>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</si>
  <si>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</si>
  <si>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</si>
  <si>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</si>
  <si>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</si>
  <si>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</si>
  <si>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</si>
  <si>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</si>
  <si>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</si>
  <si>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</si>
  <si>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</si>
  <si>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</si>
  <si>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</si>
  <si>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</si>
  <si>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</si>
  <si>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</si>
  <si>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</si>
  <si>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</si>
  <si>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</si>
  <si>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</si>
  <si>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</si>
  <si>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</si>
  <si>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</si>
  <si>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</si>
  <si>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</si>
  <si>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</si>
  <si>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</si>
  <si>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</si>
  <si>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</si>
  <si>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</si>
  <si>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</si>
  <si>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</si>
  <si>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</si>
  <si>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</si>
  <si>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</si>
  <si>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</si>
  <si>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</si>
  <si>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</si>
  <si>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</si>
  <si>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</si>
  <si>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</si>
  <si>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</si>
  <si>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</si>
  <si>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</si>
  <si>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</si>
  <si>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</si>
  <si>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</si>
  <si>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</si>
  <si>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</si>
  <si>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</si>
  <si>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</si>
  <si>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</si>
  <si>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</si>
  <si>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</si>
  <si>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</si>
  <si>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</si>
  <si>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</si>
  <si>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</si>
  <si>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</si>
  <si>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</si>
  <si>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</si>
  <si>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</si>
  <si>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</si>
  <si>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</si>
  <si>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</si>
  <si>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</si>
  <si>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</si>
  <si>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</si>
  <si>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</si>
  <si>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</si>
  <si>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</si>
  <si>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</si>
  <si>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</si>
  <si>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</si>
  <si>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</si>
  <si>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</si>
  <si>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</si>
  <si>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</si>
  <si>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</si>
  <si>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</si>
  <si>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</si>
  <si>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</si>
  <si>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</si>
  <si>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</si>
  <si>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</si>
  <si>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</si>
  <si>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</si>
  <si>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</si>
  <si>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</si>
  <si>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</si>
  <si>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</si>
  <si>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</si>
  <si>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</si>
  <si>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</si>
  <si>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</si>
  <si>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</si>
  <si>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</si>
  <si>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</si>
  <si>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</si>
  <si>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</si>
  <si>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</si>
  <si>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</si>
  <si>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</si>
  <si>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</si>
  <si>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</si>
  <si>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</si>
  <si>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</si>
  <si>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</si>
  <si>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</si>
  <si>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</si>
  <si>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</si>
  <si>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</si>
  <si>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</si>
  <si>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</si>
  <si>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</si>
  <si>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</si>
  <si>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</si>
  <si>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</si>
  <si>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</si>
  <si>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</si>
  <si>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</si>
  <si>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</si>
  <si>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</si>
  <si>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</si>
  <si>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</si>
  <si>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</si>
  <si>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</si>
  <si>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</si>
  <si>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</si>
  <si>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</si>
  <si>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</si>
  <si>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</si>
  <si>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</si>
  <si>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</si>
  <si>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</si>
  <si>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</si>
  <si>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</si>
  <si>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</si>
  <si>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</si>
  <si>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</si>
  <si>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</si>
  <si>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</si>
  <si>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</si>
  <si>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</si>
  <si>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</si>
  <si>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</si>
  <si>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</si>
  <si>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</si>
  <si>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</si>
  <si>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</si>
  <si>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</si>
  <si>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</si>
  <si>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</si>
  <si>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</si>
  <si>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</si>
  <si>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</si>
  <si>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</si>
  <si>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</si>
  <si>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</si>
  <si>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</si>
  <si>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</si>
  <si>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</si>
  <si>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</si>
  <si>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</si>
  <si>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</si>
  <si>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</si>
  <si>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</si>
  <si>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</si>
  <si>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</si>
  <si>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</si>
  <si>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</si>
  <si>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</si>
  <si>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</si>
  <si>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</si>
  <si>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</si>
  <si>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</si>
  <si>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</si>
  <si>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</si>
  <si>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</si>
  <si>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</si>
  <si>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</si>
  <si>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</si>
  <si>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</si>
  <si>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</si>
  <si>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</si>
  <si>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</si>
  <si>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</si>
  <si>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</si>
  <si>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</si>
  <si>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</si>
  <si>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</si>
  <si>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</si>
  <si>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</si>
  <si>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</si>
  <si>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</si>
  <si>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</si>
  <si>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</si>
  <si>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</si>
  <si>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</si>
  <si>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</si>
  <si>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</si>
  <si>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</si>
  <si>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</si>
  <si>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</si>
  <si>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</si>
  <si>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</si>
  <si>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</si>
  <si>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</si>
  <si>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</si>
  <si>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</si>
  <si>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</si>
  <si>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</si>
  <si>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</si>
  <si>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</si>
  <si>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</si>
  <si>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</si>
  <si>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</si>
  <si>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</si>
  <si>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</si>
  <si>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</si>
  <si>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</si>
  <si>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</si>
  <si>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</si>
  <si>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</si>
  <si>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</si>
  <si>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</si>
  <si>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</si>
  <si>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</si>
  <si>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</si>
  <si>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</si>
  <si>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</si>
  <si>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</si>
  <si>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</si>
  <si>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</si>
  <si>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</si>
  <si>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</si>
  <si>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</si>
  <si>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</si>
  <si>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</si>
  <si>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</si>
  <si>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</si>
  <si>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</si>
  <si>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</si>
  <si>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</si>
  <si>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</si>
  <si>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</si>
  <si>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</si>
  <si>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</si>
  <si>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</si>
  <si>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</si>
  <si>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</si>
  <si>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</si>
  <si>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</si>
  <si>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</si>
  <si>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</si>
  <si>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</si>
  <si>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</si>
  <si>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</si>
  <si>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</si>
  <si>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</si>
  <si>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</si>
  <si>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</si>
  <si>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</si>
  <si>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</si>
  <si>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</si>
  <si>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</si>
  <si>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</si>
  <si>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</si>
  <si>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</si>
  <si>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</si>
  <si>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</si>
  <si>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</si>
  <si>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</si>
  <si>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</si>
  <si>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</si>
  <si>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</si>
  <si>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</si>
  <si>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</si>
  <si>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</si>
  <si>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</si>
  <si>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</si>
  <si>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</si>
  <si>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</si>
  <si>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</si>
  <si>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</si>
  <si>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</si>
  <si>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</si>
  <si>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</si>
  <si>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</si>
  <si>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</si>
  <si>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</si>
  <si>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</si>
  <si>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</si>
  <si>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</si>
  <si>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</si>
  <si>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</si>
  <si>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</si>
  <si>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</si>
  <si>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</si>
  <si>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</si>
  <si>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</si>
  <si>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</si>
  <si>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</si>
  <si>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</si>
  <si>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</si>
  <si>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</si>
  <si>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</si>
  <si>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</si>
  <si>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</si>
  <si>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</si>
  <si>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</si>
  <si>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</si>
  <si>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</si>
  <si>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</si>
  <si>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</si>
  <si>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</si>
  <si>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</si>
  <si>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</si>
  <si>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</si>
  <si>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</si>
  <si>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</si>
  <si>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</si>
  <si>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</si>
  <si>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</si>
  <si>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</si>
  <si>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</si>
  <si>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</si>
  <si>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</si>
  <si>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</si>
  <si>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</si>
  <si>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</si>
  <si>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</si>
  <si>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</si>
  <si>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</si>
  <si>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</si>
  <si>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</si>
  <si>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</si>
  <si>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</si>
  <si>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</si>
  <si>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</si>
  <si>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</si>
  <si>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</si>
  <si>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</si>
  <si>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</si>
  <si>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</si>
  <si>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</si>
  <si>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</si>
  <si>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</si>
  <si>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</si>
  <si>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</si>
  <si>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</si>
  <si>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</si>
  <si>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</si>
  <si>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</si>
  <si>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</si>
  <si>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</si>
  <si>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</si>
  <si>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</si>
  <si>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</si>
  <si>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</si>
  <si>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</si>
  <si>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</si>
  <si>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</si>
  <si>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</si>
  <si>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</si>
  <si>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</si>
  <si>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</si>
  <si>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</si>
  <si>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</si>
  <si>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</si>
  <si>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</si>
  <si>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</si>
  <si>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</si>
  <si>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</si>
  <si>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</si>
  <si>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</si>
  <si>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</si>
  <si>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</si>
  <si>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</si>
  <si>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</si>
  <si>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</si>
  <si>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</si>
  <si>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</si>
  <si>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</si>
  <si>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</si>
  <si>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</si>
  <si>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</si>
  <si>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</si>
  <si>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</si>
  <si>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</si>
  <si>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</si>
  <si>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</si>
  <si>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</si>
  <si>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</si>
  <si>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</si>
  <si>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</si>
  <si>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</si>
  <si>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</si>
  <si>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</si>
  <si>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</si>
  <si>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</si>
  <si>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</si>
  <si>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</si>
  <si>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</si>
  <si>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</si>
  <si>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</si>
  <si>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</si>
  <si>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</si>
  <si>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</si>
  <si>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</si>
  <si>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</si>
  <si>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</si>
  <si>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</si>
  <si>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</si>
  <si>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</si>
  <si>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</si>
  <si>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</si>
  <si>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</si>
  <si>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</si>
  <si>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</si>
  <si>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</si>
  <si>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</si>
  <si>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</si>
  <si>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</si>
  <si>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</si>
  <si>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</si>
  <si>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</si>
  <si>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</si>
  <si>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</si>
  <si>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</si>
  <si>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</si>
  <si>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</si>
  <si>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</si>
  <si>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</si>
  <si>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</si>
  <si>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</si>
  <si>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</si>
  <si>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</si>
  <si>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</si>
  <si>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</si>
  <si>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</si>
  <si>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</si>
  <si>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</si>
  <si>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</si>
  <si>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</si>
  <si>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</si>
  <si>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</si>
  <si>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</si>
  <si>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</si>
  <si>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</si>
  <si>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</si>
  <si>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</si>
  <si>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</si>
  <si>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</si>
  <si>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</si>
  <si>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</si>
  <si>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</si>
  <si>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</si>
  <si>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</si>
  <si>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</si>
  <si>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</si>
  <si>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</si>
  <si>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</si>
  <si>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</si>
  <si>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</si>
  <si>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</si>
  <si>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</si>
  <si>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</si>
  <si>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</si>
  <si>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</si>
  <si>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</si>
  <si>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</si>
  <si>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</si>
  <si>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</si>
  <si>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</si>
  <si>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</si>
  <si>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</si>
  <si>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</si>
  <si>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</si>
  <si>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</si>
  <si>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</si>
  <si>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</si>
  <si>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</si>
  <si>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</si>
  <si>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</si>
  <si>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</si>
  <si>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</si>
  <si>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</si>
  <si>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</si>
  <si>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</si>
  <si>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</si>
  <si>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</si>
  <si>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</si>
  <si>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</si>
  <si>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</si>
  <si>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</si>
  <si>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</si>
  <si>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</si>
  <si>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</si>
  <si>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</si>
  <si>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</si>
  <si>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</si>
  <si>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</si>
  <si>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</si>
  <si>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</si>
  <si>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</si>
  <si>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</si>
  <si>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</si>
  <si>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</si>
  <si>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</si>
  <si>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</si>
  <si>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</si>
  <si>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</si>
  <si>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</si>
  <si>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</si>
  <si>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</si>
  <si>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</si>
  <si>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</si>
  <si>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</si>
  <si>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</si>
  <si>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</si>
  <si>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</si>
  <si>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</si>
  <si>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</si>
  <si>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</si>
  <si>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</si>
  <si>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</si>
  <si>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</si>
  <si>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</si>
  <si>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</si>
  <si>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</si>
  <si>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</si>
  <si>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</si>
  <si>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</si>
  <si>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</si>
  <si>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</si>
  <si>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</si>
  <si>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</si>
  <si>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</si>
  <si>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</si>
  <si>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</si>
  <si>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</si>
  <si>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</si>
  <si>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</si>
  <si>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</si>
  <si>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</si>
  <si>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</si>
  <si>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</si>
  <si>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</si>
  <si>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</si>
  <si>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</si>
  <si>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</si>
  <si>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</si>
  <si>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</si>
  <si>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</si>
  <si>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</si>
  <si>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</si>
  <si>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</si>
  <si>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</si>
  <si>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</si>
  <si>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</si>
  <si>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</si>
  <si>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</si>
  <si>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</si>
  <si>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</si>
  <si>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</si>
  <si>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</si>
  <si>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</si>
  <si>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</si>
  <si>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</si>
  <si>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</si>
  <si>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</si>
  <si>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</si>
  <si>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</si>
  <si>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</si>
  <si>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</si>
  <si>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</si>
  <si>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</si>
  <si>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</si>
  <si>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</si>
  <si>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</si>
  <si>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</si>
  <si>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</si>
  <si>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</si>
  <si>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</si>
  <si>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</si>
  <si>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</si>
  <si>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</si>
  <si>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</si>
  <si>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</si>
  <si>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</si>
  <si>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</si>
  <si>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</si>
  <si>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</si>
  <si>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</si>
  <si>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</si>
  <si>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</si>
  <si>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</si>
  <si>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</si>
  <si>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</si>
  <si>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</si>
  <si>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</si>
  <si>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</si>
  <si>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</si>
  <si>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</si>
  <si>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</si>
  <si>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</si>
  <si>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</si>
  <si>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</si>
  <si>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</si>
  <si>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</si>
  <si>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</si>
  <si>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</si>
  <si>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</si>
  <si>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</si>
  <si>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</si>
  <si>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</si>
  <si>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</si>
  <si>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</si>
  <si>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</si>
  <si>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</si>
  <si>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</si>
  <si>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</si>
  <si>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</si>
  <si>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</si>
  <si>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</si>
  <si>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</si>
  <si>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</si>
  <si>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</si>
  <si>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</si>
  <si>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</si>
  <si>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</si>
  <si>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</si>
  <si>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</si>
  <si>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</si>
  <si>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</si>
  <si>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</si>
  <si>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</si>
  <si>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</si>
  <si>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</si>
  <si>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</si>
  <si>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</si>
  <si>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</si>
  <si>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</si>
  <si>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</si>
  <si>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</si>
  <si>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</si>
  <si>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</si>
  <si>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</si>
  <si>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</si>
  <si>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</si>
  <si>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</si>
  <si>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</si>
  <si>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</si>
  <si>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</si>
  <si>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</si>
  <si>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</si>
  <si>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</si>
  <si>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</si>
  <si>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</si>
  <si>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</si>
  <si>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</si>
  <si>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</si>
  <si>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</si>
  <si>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</si>
  <si>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</si>
  <si>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</si>
  <si>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</si>
  <si>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</si>
  <si>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</si>
  <si>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</si>
  <si>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</si>
  <si>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</si>
  <si>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</si>
  <si>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</si>
  <si>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</si>
  <si>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</si>
  <si>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</si>
  <si>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</si>
  <si>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</si>
  <si>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</si>
  <si>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</si>
  <si>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</si>
  <si>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</si>
  <si>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</si>
  <si>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</si>
  <si>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</si>
  <si>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</si>
  <si>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</si>
  <si>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</si>
  <si>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</si>
  <si>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</si>
  <si>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</si>
  <si>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</si>
  <si>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</si>
  <si>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</si>
  <si>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</si>
  <si>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</si>
  <si>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</si>
  <si>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</si>
  <si>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</si>
  <si>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</si>
  <si>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</si>
  <si>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</si>
  <si>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</si>
  <si>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</si>
  <si>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</si>
  <si>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</si>
  <si>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</si>
  <si>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</si>
  <si>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</si>
  <si>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</si>
  <si>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</si>
  <si>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</si>
  <si>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</si>
  <si>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</si>
  <si>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</si>
  <si>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</si>
  <si>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</si>
  <si>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</si>
  <si>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</si>
  <si>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</si>
  <si>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</si>
  <si>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</si>
  <si>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</si>
  <si>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</si>
  <si>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</si>
  <si>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</si>
  <si>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</si>
  <si>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</si>
  <si>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</si>
  <si>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</si>
  <si>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</si>
  <si>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</si>
  <si>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</si>
  <si>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</si>
  <si>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</si>
  <si>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</si>
  <si>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</si>
  <si>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</si>
  <si>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</si>
  <si>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</si>
  <si>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</si>
  <si>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</si>
  <si>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</si>
  <si>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</si>
  <si>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</si>
  <si>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</si>
  <si>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</si>
  <si>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</si>
  <si>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</si>
  <si>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</si>
  <si>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</si>
  <si>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</si>
  <si>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</si>
  <si>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</si>
  <si>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</si>
  <si>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</si>
  <si>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</si>
  <si>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</si>
  <si>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</si>
  <si>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</si>
  <si>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</si>
  <si>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</si>
  <si>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</si>
  <si>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</si>
  <si>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</si>
  <si>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</si>
  <si>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</si>
  <si>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</si>
  <si>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</si>
  <si>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</si>
  <si>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</si>
  <si>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</si>
  <si>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</si>
  <si>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</si>
  <si>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</si>
  <si>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</si>
  <si>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</si>
  <si>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</si>
  <si>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</si>
  <si>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</si>
  <si>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</si>
  <si>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</si>
  <si>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</si>
  <si>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</si>
  <si>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</si>
  <si>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</si>
  <si>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</si>
  <si>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</si>
  <si>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</si>
  <si>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</si>
  <si>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</si>
  <si>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</si>
  <si>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</si>
  <si>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</si>
  <si>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</si>
  <si>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</si>
  <si>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</si>
  <si>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</si>
  <si>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</si>
  <si>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</si>
  <si>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</si>
  <si>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</si>
  <si>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</si>
  <si>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</si>
  <si>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</si>
  <si>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</si>
  <si>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</si>
  <si>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</si>
  <si>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</si>
  <si>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</si>
  <si>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</si>
  <si>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</si>
  <si>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</si>
  <si>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</si>
  <si>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</si>
  <si>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</si>
  <si>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</si>
  <si>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</si>
  <si>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</si>
  <si>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</si>
  <si>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</si>
  <si>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</si>
  <si>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</si>
  <si>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</si>
  <si>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</si>
  <si>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</si>
  <si>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</si>
  <si>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</si>
  <si>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</si>
  <si>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</si>
  <si>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</si>
  <si>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</si>
  <si>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</si>
  <si>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</si>
  <si>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</si>
  <si>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</si>
  <si>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</si>
  <si>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</si>
  <si>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</si>
  <si>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</si>
  <si>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</si>
  <si>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</si>
  <si>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</si>
  <si>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</si>
  <si>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</si>
  <si>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</si>
  <si>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</si>
  <si>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</si>
  <si>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</si>
  <si>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</si>
  <si>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</si>
  <si>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</si>
  <si>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</si>
  <si>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</si>
  <si>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</si>
  <si>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</si>
  <si>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</si>
  <si>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</si>
  <si>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</si>
  <si>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</si>
  <si>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</si>
  <si>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</si>
  <si>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</si>
  <si>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</si>
  <si>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</si>
  <si>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</si>
  <si>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</si>
  <si>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</si>
  <si>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</si>
  <si>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</si>
  <si>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</si>
  <si>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</si>
  <si>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</si>
  <si>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</si>
  <si>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</si>
  <si>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</si>
  <si>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</si>
  <si>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</si>
  <si>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</si>
  <si>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</si>
  <si>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</si>
  <si>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</si>
  <si>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</si>
  <si>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</si>
  <si>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</si>
  <si>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</si>
  <si>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</si>
  <si>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</si>
  <si>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</si>
  <si>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</si>
  <si>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</si>
  <si>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</si>
  <si>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</si>
  <si>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</si>
  <si>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</si>
  <si>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</si>
  <si>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</si>
  <si>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</si>
  <si>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</si>
  <si>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</si>
  <si>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</si>
  <si>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</si>
  <si>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</si>
  <si>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</si>
  <si>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</si>
  <si>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</si>
  <si>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</si>
  <si>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</si>
  <si>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</si>
  <si>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</si>
  <si>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</si>
  <si>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</si>
  <si>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</si>
  <si>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</si>
  <si>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</si>
  <si>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</si>
  <si>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</si>
  <si>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</si>
  <si>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</si>
  <si>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</si>
  <si>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</si>
  <si>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</si>
  <si>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</si>
  <si>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</si>
  <si>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</si>
  <si>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</si>
  <si>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</si>
  <si>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</si>
  <si>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</si>
  <si>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</si>
  <si>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</si>
  <si>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</si>
  <si>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</si>
  <si>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</si>
  <si>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</si>
  <si>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</si>
  <si>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</si>
  <si>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</si>
  <si>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</si>
  <si>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</si>
  <si>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</si>
  <si>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</si>
  <si>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</si>
  <si>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</si>
  <si>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</si>
  <si>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</si>
  <si>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</si>
  <si>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</si>
  <si>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</si>
  <si>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</si>
  <si>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</si>
  <si>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</si>
  <si>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</si>
  <si>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</si>
  <si>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</si>
  <si>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</si>
  <si>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</si>
  <si>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</si>
  <si>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</si>
  <si>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</si>
  <si>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</si>
  <si>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</si>
  <si>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</si>
  <si>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</si>
  <si>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</si>
  <si>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</si>
  <si>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</si>
  <si>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</si>
  <si>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</si>
  <si>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</si>
  <si>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</si>
  <si>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</si>
  <si>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</si>
  <si>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</si>
  <si>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</si>
  <si>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</si>
  <si>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</si>
  <si>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</si>
  <si>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</si>
  <si>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</si>
  <si>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</si>
  <si>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</si>
  <si>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</si>
  <si>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</si>
  <si>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</si>
  <si>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</si>
  <si>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</si>
  <si>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</si>
  <si>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</si>
  <si>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</si>
  <si>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</si>
  <si>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</si>
  <si>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</si>
  <si>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</si>
  <si>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</si>
  <si>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</si>
  <si>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</si>
  <si>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</si>
  <si>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</si>
  <si>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</si>
  <si>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</si>
  <si>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</si>
  <si>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</si>
  <si>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</si>
  <si>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</si>
  <si>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</si>
  <si>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</si>
  <si>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</si>
  <si>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</si>
  <si>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</si>
  <si>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</si>
  <si>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</si>
  <si>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</si>
  <si>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</si>
  <si>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</si>
  <si>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</si>
  <si>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</si>
  <si>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</si>
  <si>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</si>
  <si>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</si>
  <si>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</si>
  <si>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</si>
  <si>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</si>
  <si>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</si>
  <si>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</si>
  <si>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</si>
  <si>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</si>
  <si>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</si>
  <si>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</si>
  <si>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</si>
  <si>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</si>
  <si>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</si>
  <si>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</si>
  <si>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</si>
  <si>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</si>
  <si>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</si>
  <si>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</si>
  <si>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</si>
  <si>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</si>
  <si>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</si>
  <si>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</si>
  <si>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</si>
  <si>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</si>
  <si>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</si>
  <si>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</si>
  <si>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</si>
  <si>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</si>
  <si>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</si>
  <si>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</si>
  <si>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</si>
  <si>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</si>
  <si>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</si>
  <si>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</si>
  <si>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</si>
  <si>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</si>
  <si>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</si>
  <si>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</si>
  <si>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</si>
  <si>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</si>
  <si>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</si>
  <si>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</si>
  <si>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</si>
  <si>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</si>
  <si>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</si>
  <si>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</si>
  <si>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</si>
  <si>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</si>
  <si>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</si>
  <si>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</si>
  <si>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</si>
  <si>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</si>
  <si>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</si>
  <si>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</si>
  <si>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</si>
  <si>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</si>
  <si>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</si>
  <si>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</si>
  <si>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</si>
  <si>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</si>
  <si>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</si>
  <si>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</si>
  <si>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</si>
  <si>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</si>
  <si>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</si>
  <si>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</si>
  <si>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</si>
  <si>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</si>
  <si>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</si>
  <si>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</si>
  <si>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</si>
  <si>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</si>
  <si>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</si>
  <si>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</si>
  <si>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</si>
  <si>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</si>
  <si>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</si>
  <si>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</si>
  <si>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</si>
  <si>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</si>
  <si>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</si>
  <si>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</si>
  <si>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</si>
  <si>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</si>
  <si>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</si>
  <si>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</si>
  <si>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</si>
  <si>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</si>
  <si>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</si>
  <si>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</si>
  <si>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</si>
  <si>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</si>
  <si>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</si>
  <si>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</si>
  <si>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</si>
  <si>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</si>
  <si>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</si>
  <si>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</si>
  <si>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</si>
  <si>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</si>
  <si>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</si>
  <si>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</si>
  <si>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</si>
  <si>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</si>
  <si>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</si>
  <si>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</si>
  <si>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</si>
  <si>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</si>
  <si>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</si>
  <si>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</si>
  <si>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</si>
  <si>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</si>
  <si>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</si>
  <si>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</si>
  <si>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</si>
  <si>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</si>
  <si>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</si>
  <si>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</si>
  <si>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</si>
  <si>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</si>
  <si>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</si>
  <si>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</si>
  <si>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</si>
  <si>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</si>
  <si>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</si>
  <si>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</si>
  <si>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</si>
  <si>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</si>
  <si>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</si>
  <si>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</si>
  <si>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</si>
  <si>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</si>
  <si>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</si>
  <si>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</si>
  <si>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</si>
  <si>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</si>
  <si>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</si>
  <si>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</si>
  <si>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</si>
  <si>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</si>
  <si>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</si>
  <si>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</si>
  <si>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</si>
  <si>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</si>
  <si>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</si>
  <si>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</si>
  <si>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</si>
  <si>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</si>
  <si>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</si>
  <si>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</si>
  <si>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</si>
  <si>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</si>
  <si>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</si>
  <si>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</si>
  <si>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</si>
  <si>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</si>
  <si>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</si>
  <si>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</si>
  <si>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</si>
  <si>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</si>
  <si>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</si>
  <si>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</si>
  <si>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</si>
  <si>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</si>
  <si>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</si>
  <si>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</si>
  <si>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</si>
  <si>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</si>
  <si>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</si>
  <si>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</si>
  <si>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</si>
  <si>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</si>
  <si>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</si>
  <si>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</si>
  <si>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</si>
  <si>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</si>
  <si>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</si>
  <si>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</si>
  <si>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</si>
  <si>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</si>
  <si>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</si>
  <si>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</si>
  <si>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</si>
  <si>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</si>
  <si>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</si>
  <si>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</si>
  <si>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</si>
  <si>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</si>
  <si>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</si>
  <si>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</si>
  <si>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</si>
  <si>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</si>
  <si>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</si>
  <si>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</si>
  <si>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</si>
  <si>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</si>
  <si>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</si>
  <si>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</si>
  <si>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</si>
  <si>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</si>
  <si>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</si>
  <si>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</si>
  <si>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</si>
  <si>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</si>
  <si>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</si>
  <si>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</si>
  <si>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</si>
  <si>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</si>
  <si>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</si>
  <si>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</si>
  <si>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</si>
  <si>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</si>
  <si>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</si>
  <si>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</si>
  <si>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</si>
  <si>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</si>
  <si>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</si>
  <si>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</si>
  <si>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</si>
  <si>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</si>
  <si>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</si>
  <si>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</si>
  <si>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</si>
  <si>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</si>
  <si>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</si>
  <si>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</si>
  <si>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</si>
  <si>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</si>
  <si>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</si>
  <si>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</si>
  <si>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</si>
  <si>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</si>
  <si>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</si>
  <si>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</si>
  <si>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</si>
  <si>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</si>
  <si>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</si>
  <si>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</si>
  <si>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</si>
  <si>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</si>
  <si>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</si>
  <si>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</si>
  <si>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</si>
  <si>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</si>
  <si>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</si>
  <si>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</si>
  <si>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</si>
  <si>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</si>
  <si>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</si>
  <si>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</si>
  <si>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</si>
  <si>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</si>
  <si>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</si>
  <si>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</si>
  <si>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</si>
  <si>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</si>
  <si>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</si>
  <si>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</si>
  <si>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</si>
  <si>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</si>
  <si>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</si>
  <si>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</si>
  <si>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</si>
  <si>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</si>
  <si>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</si>
  <si>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</si>
  <si>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</si>
  <si>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</si>
  <si>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</si>
  <si>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</si>
  <si>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</si>
  <si>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</si>
  <si>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</si>
  <si>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</si>
  <si>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</si>
  <si>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</si>
  <si>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</si>
  <si>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</si>
  <si>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</si>
  <si>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</si>
  <si>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</si>
  <si>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</si>
  <si>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</si>
  <si>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</si>
  <si>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</si>
  <si>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</si>
  <si>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</si>
  <si>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</si>
  <si>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</si>
  <si>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</si>
  <si>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</si>
  <si>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</si>
  <si>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</si>
  <si>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</si>
  <si>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</si>
  <si>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</si>
  <si>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</si>
  <si>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</si>
  <si>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</si>
  <si>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</si>
  <si>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</si>
  <si>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</si>
  <si>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</si>
  <si>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</si>
  <si>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</si>
  <si>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</si>
  <si>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</si>
  <si>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</si>
  <si>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</si>
  <si>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</si>
  <si>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</si>
  <si>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</si>
  <si>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</si>
  <si>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</si>
  <si>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</si>
  <si>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</si>
  <si>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</si>
  <si>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</si>
  <si>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</si>
  <si>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</si>
  <si>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</si>
  <si>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</si>
  <si>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</si>
  <si>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</si>
  <si>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</si>
  <si>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</si>
  <si>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</si>
  <si>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</si>
  <si>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</si>
  <si>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</si>
  <si>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</si>
  <si>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</si>
  <si>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</si>
  <si>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</si>
  <si>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</si>
  <si>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</si>
  <si>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</si>
  <si>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</si>
  <si>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</si>
  <si>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</si>
  <si>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</si>
  <si>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</si>
  <si>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</si>
  <si>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</si>
  <si>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</si>
  <si>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</si>
  <si>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</si>
  <si>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</si>
  <si>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</si>
  <si>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</si>
  <si>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</si>
  <si>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</si>
  <si>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</si>
  <si>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</si>
  <si>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</si>
  <si>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</si>
  <si>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</si>
  <si>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</si>
  <si>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</si>
  <si>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</si>
  <si>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</si>
  <si>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</si>
  <si>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</si>
  <si>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</si>
  <si>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</si>
  <si>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</si>
  <si>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</si>
  <si>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</si>
  <si>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</si>
  <si>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</si>
  <si>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</si>
  <si>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</si>
  <si>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</si>
  <si>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</si>
  <si>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</si>
  <si>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</si>
  <si>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</si>
  <si>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</si>
  <si>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</si>
  <si>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</si>
  <si>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</si>
  <si>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</si>
  <si>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</si>
  <si>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</si>
  <si>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</si>
  <si>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</si>
  <si>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</si>
  <si>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</si>
  <si>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</si>
  <si>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</si>
  <si>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</si>
  <si>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</si>
  <si>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</si>
  <si>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</si>
  <si>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</si>
  <si>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</si>
  <si>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</si>
  <si>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</si>
  <si>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</si>
  <si>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</si>
  <si>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</si>
  <si>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</si>
  <si>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</si>
  <si>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</si>
  <si>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</si>
  <si>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</si>
  <si>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</si>
  <si>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</si>
  <si>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</si>
  <si>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</si>
  <si>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</si>
  <si>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</si>
  <si>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</si>
  <si>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</si>
  <si>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</si>
  <si>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</si>
  <si>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</si>
  <si>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</si>
  <si>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</si>
  <si>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</si>
  <si>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</si>
  <si>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</si>
  <si>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</si>
  <si>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</si>
  <si>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</si>
  <si>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</si>
  <si>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</si>
  <si>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</si>
  <si>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</si>
  <si>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</si>
  <si>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</si>
  <si>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</si>
  <si>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</si>
  <si>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</si>
  <si>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</si>
  <si>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</si>
  <si>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</si>
  <si>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</si>
  <si>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</si>
  <si>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</si>
  <si>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</si>
  <si>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</si>
  <si>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</si>
  <si>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</si>
  <si>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</si>
  <si>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</si>
  <si>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</si>
  <si>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</si>
  <si>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</si>
  <si>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</si>
  <si>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</si>
  <si>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</si>
  <si>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</si>
  <si>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</si>
  <si>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</si>
  <si>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</si>
  <si>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</si>
  <si>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</si>
  <si>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</si>
  <si>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</si>
  <si>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</si>
  <si>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</si>
  <si>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</si>
  <si>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</si>
  <si>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</si>
  <si>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</si>
  <si>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</si>
  <si>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</si>
  <si>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</si>
  <si>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</si>
  <si>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</si>
  <si>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</si>
  <si>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</si>
  <si>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</si>
  <si>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</si>
  <si>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</si>
  <si>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</si>
  <si>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</si>
  <si>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</si>
  <si>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</si>
  <si>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</si>
  <si>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</si>
  <si>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</si>
  <si>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</si>
  <si>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</si>
  <si>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</si>
  <si>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</si>
  <si>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</si>
  <si>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</si>
  <si>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</si>
  <si>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</si>
  <si>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</si>
  <si>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</si>
  <si>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</si>
  <si>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</si>
  <si>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</si>
  <si>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</si>
  <si>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</si>
  <si>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</si>
  <si>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</si>
  <si>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</si>
  <si>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</si>
  <si>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</si>
  <si>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</si>
  <si>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</si>
  <si>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</si>
  <si>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</si>
  <si>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</si>
  <si>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</si>
  <si>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</si>
  <si>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</si>
  <si>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</si>
  <si>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</si>
  <si>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</si>
  <si>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</si>
  <si>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</si>
  <si>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</si>
  <si>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</si>
  <si>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</si>
  <si>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</si>
  <si>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</si>
  <si>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</si>
  <si>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</si>
  <si>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</si>
  <si>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</si>
  <si>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</si>
  <si>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</si>
  <si>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</si>
  <si>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</si>
  <si>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</si>
  <si>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</si>
  <si>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</si>
  <si>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</si>
  <si>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</si>
  <si>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</si>
  <si>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</si>
  <si>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</si>
  <si>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</si>
  <si>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</si>
  <si>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</si>
  <si>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</si>
  <si>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</si>
  <si>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</si>
  <si>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</si>
  <si>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</si>
  <si>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</si>
  <si>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</si>
  <si>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</si>
  <si>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</si>
  <si>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</si>
  <si>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</si>
  <si>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</si>
  <si>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</si>
  <si>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</si>
  <si>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</si>
  <si>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</si>
  <si>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</si>
  <si>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</si>
  <si>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</si>
  <si>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</si>
  <si>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</si>
  <si>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</si>
  <si>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</si>
  <si>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</si>
  <si>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</si>
  <si>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</si>
  <si>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</si>
  <si>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</si>
  <si>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</si>
  <si>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</si>
  <si>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</si>
  <si>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</si>
  <si>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</si>
  <si>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</si>
  <si>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</si>
  <si>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</si>
  <si>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</si>
  <si>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</si>
  <si>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</si>
  <si>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</si>
  <si>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</si>
  <si>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</si>
  <si>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</si>
  <si>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</si>
  <si>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</si>
  <si>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</si>
  <si>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</si>
  <si>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</si>
  <si>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</si>
  <si>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</si>
  <si>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</si>
  <si>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</si>
  <si>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</si>
  <si>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</si>
  <si>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</si>
  <si>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</si>
  <si>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</si>
  <si>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</si>
  <si>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</si>
  <si>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</si>
  <si>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</si>
  <si>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</si>
  <si>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</si>
  <si>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</si>
  <si>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</si>
  <si>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</si>
  <si>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</si>
  <si>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</si>
  <si>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</si>
  <si>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</si>
  <si>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</si>
  <si>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</si>
  <si>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</si>
  <si>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</si>
  <si>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</si>
  <si>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</si>
  <si>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</si>
  <si>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</si>
  <si>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</si>
  <si>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</si>
  <si>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</si>
  <si>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</si>
  <si>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</si>
  <si>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</si>
  <si>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</si>
  <si>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</si>
  <si>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</si>
  <si>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</si>
  <si>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</si>
  <si>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</si>
  <si>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</si>
  <si>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</si>
  <si>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</si>
  <si>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</si>
  <si>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</si>
  <si>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</si>
  <si>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</si>
  <si>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</si>
  <si>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</si>
  <si>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</si>
  <si>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</si>
  <si>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</si>
  <si>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</si>
  <si>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</si>
  <si>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</si>
  <si>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</si>
  <si>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</si>
  <si>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</si>
  <si>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</si>
  <si>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</si>
  <si>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</si>
  <si>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</si>
  <si>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</si>
  <si>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</si>
  <si>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</si>
  <si>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</si>
  <si>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</si>
  <si>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</si>
  <si>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</si>
  <si>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</si>
  <si>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</si>
  <si>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</si>
  <si>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</si>
  <si>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</si>
  <si>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</si>
  <si>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</si>
  <si>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</si>
  <si>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</si>
  <si>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</si>
  <si>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</si>
  <si>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</si>
  <si>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</si>
  <si>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</si>
  <si>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</si>
  <si>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</si>
  <si>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</si>
  <si>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</si>
  <si>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</si>
  <si>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</si>
  <si>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</si>
  <si>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</si>
  <si>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</si>
  <si>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</si>
  <si>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</si>
  <si>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</si>
  <si>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</si>
  <si>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</si>
  <si>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</si>
  <si>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</si>
  <si>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</si>
  <si>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</si>
  <si>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</si>
  <si>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</si>
  <si>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</si>
  <si>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</si>
  <si>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</si>
  <si>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</si>
  <si>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</si>
  <si>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</si>
  <si>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</si>
  <si>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</si>
  <si>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</si>
  <si>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</si>
  <si>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</si>
  <si>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</si>
  <si>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</si>
  <si>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</si>
  <si>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</si>
  <si>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</si>
  <si>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</si>
  <si>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</si>
  <si>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</si>
  <si>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</si>
  <si>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</si>
  <si>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</si>
  <si>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</si>
  <si>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</si>
  <si>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</si>
  <si>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</si>
  <si>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</si>
  <si>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</si>
  <si>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</si>
  <si>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</si>
  <si>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</si>
  <si>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</si>
  <si>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</si>
  <si>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</si>
  <si>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</si>
  <si>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</si>
  <si>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</si>
  <si>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</si>
  <si>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</si>
  <si>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</si>
  <si>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</si>
  <si>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</si>
  <si>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</si>
  <si>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</si>
  <si>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</si>
  <si>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</si>
  <si>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</si>
  <si>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</si>
  <si>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</si>
  <si>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</si>
  <si>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</si>
  <si>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</si>
  <si>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</si>
  <si>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</si>
  <si>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</si>
  <si>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</si>
  <si>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</si>
  <si>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</si>
  <si>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</si>
  <si>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</si>
  <si>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</si>
  <si>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</si>
  <si>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</si>
  <si>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</si>
  <si>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</si>
  <si>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</si>
  <si>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</si>
  <si>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</si>
  <si>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</si>
  <si>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</si>
  <si>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</si>
  <si>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</si>
  <si>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</si>
  <si>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</si>
  <si>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</si>
  <si>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</si>
  <si>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</si>
  <si>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</si>
  <si>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</si>
  <si>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</si>
  <si>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</si>
  <si>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</si>
  <si>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</si>
  <si>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</si>
  <si>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</si>
  <si>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</si>
  <si>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</si>
  <si>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</si>
  <si>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</si>
  <si>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</si>
  <si>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</si>
  <si>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</si>
  <si>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</si>
  <si>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</si>
  <si>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</si>
  <si>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</si>
  <si>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</si>
  <si>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</si>
  <si>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</si>
  <si>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</si>
  <si>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</si>
  <si>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</si>
  <si>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</si>
  <si>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</si>
  <si>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</si>
  <si>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</si>
  <si>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</si>
  <si>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</si>
  <si>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</si>
  <si>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</si>
  <si>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</si>
  <si>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</si>
  <si>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</si>
  <si>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</si>
  <si>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</si>
  <si>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</si>
  <si>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</si>
  <si>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</si>
  <si>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</si>
  <si>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</si>
  <si>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</si>
  <si>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</si>
  <si>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</si>
  <si>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</si>
  <si>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</si>
  <si>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</si>
  <si>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</si>
  <si>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</si>
  <si>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</si>
  <si>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</si>
  <si>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</si>
  <si>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</si>
  <si>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</si>
  <si>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</si>
  <si>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</si>
  <si>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</si>
  <si>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</si>
  <si>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</si>
  <si>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</si>
  <si>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</si>
  <si>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</si>
  <si>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</si>
  <si>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</si>
  <si>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</si>
  <si>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</si>
  <si>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</si>
  <si>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</si>
  <si>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</si>
  <si>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</si>
  <si>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</si>
  <si>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</si>
  <si>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</si>
  <si>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</si>
  <si>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</si>
  <si>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</si>
  <si>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</si>
  <si>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</si>
  <si>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</si>
  <si>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</si>
  <si>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</si>
  <si>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</si>
  <si>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</si>
  <si>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</si>
  <si>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</si>
  <si>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</si>
  <si>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</si>
  <si>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</si>
  <si>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</si>
  <si>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</si>
  <si>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</si>
  <si>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</si>
  <si>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</si>
  <si>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</si>
  <si>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</si>
  <si>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</si>
  <si>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</si>
  <si>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</si>
  <si>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</si>
  <si>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</si>
  <si>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</si>
  <si>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</si>
  <si>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</si>
  <si>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</si>
  <si>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</si>
  <si>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</si>
  <si>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</si>
  <si>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</si>
  <si>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</si>
  <si>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</si>
  <si>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</si>
  <si>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</si>
  <si>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</si>
  <si>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</si>
  <si>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</si>
  <si>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</si>
  <si>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</si>
  <si>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</si>
  <si>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</si>
  <si>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</si>
  <si>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</si>
  <si>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</si>
  <si>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</si>
  <si>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</si>
  <si>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</si>
  <si>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</si>
  <si>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</si>
  <si>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</si>
  <si>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</si>
  <si>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</si>
  <si>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</si>
  <si>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</si>
  <si>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</si>
  <si>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</si>
  <si>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</si>
  <si>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</si>
  <si>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</si>
  <si>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</si>
  <si>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</si>
  <si>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</si>
  <si>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</si>
  <si>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</si>
  <si>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</si>
  <si>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</si>
  <si>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</si>
  <si>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</si>
  <si>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</si>
  <si>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</si>
  <si>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</si>
  <si>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</si>
  <si>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</si>
  <si>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</si>
  <si>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</si>
  <si>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</si>
  <si>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</si>
  <si>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</si>
  <si>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</si>
  <si>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</si>
  <si>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</si>
  <si>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</si>
  <si>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</si>
  <si>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</si>
  <si>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</si>
  <si>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</si>
  <si>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</si>
  <si>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</si>
  <si>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</si>
  <si>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</si>
  <si>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</si>
  <si>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</si>
  <si>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</si>
  <si>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</si>
  <si>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</si>
  <si>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</si>
  <si>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</si>
  <si>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</si>
  <si>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</si>
  <si>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</si>
  <si>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</si>
  <si>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</si>
  <si>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</si>
  <si>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</si>
  <si>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</si>
  <si>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</si>
  <si>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</si>
  <si>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</si>
  <si>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</si>
  <si>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</si>
  <si>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</si>
  <si>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</si>
  <si>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</si>
  <si>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</si>
  <si>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</si>
  <si>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</si>
  <si>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</si>
  <si>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</si>
  <si>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</si>
  <si>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</si>
  <si>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</si>
  <si>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</si>
  <si>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</si>
  <si>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</si>
  <si>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</si>
  <si>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</si>
  <si>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</si>
  <si>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</si>
  <si>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</si>
  <si>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</si>
  <si>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</si>
  <si>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</si>
  <si>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</si>
  <si>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</si>
  <si>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</si>
  <si>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</si>
  <si>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</si>
  <si>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</si>
  <si>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</si>
  <si>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</si>
  <si>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</si>
  <si>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</si>
  <si>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</si>
  <si>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</si>
  <si>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</si>
  <si>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</si>
  <si>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</si>
  <si>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</si>
  <si>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</si>
  <si>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</si>
  <si>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</si>
  <si>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</si>
  <si>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</si>
  <si>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</si>
  <si>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</si>
  <si>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</si>
  <si>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</si>
  <si>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</si>
  <si>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</si>
  <si>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</si>
  <si>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</si>
  <si>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</si>
  <si>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</si>
  <si>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</si>
  <si>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</si>
  <si>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</si>
  <si>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</si>
  <si>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</si>
  <si>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</si>
  <si>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</si>
  <si>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</si>
  <si>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</si>
  <si>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</si>
  <si>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</si>
  <si>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</si>
  <si>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</si>
  <si>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</si>
  <si>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</si>
  <si>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</si>
  <si>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</si>
  <si>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</si>
  <si>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</si>
  <si>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</si>
  <si>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</si>
  <si>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</si>
  <si>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</si>
  <si>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</si>
  <si>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</si>
  <si>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</si>
  <si>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</si>
  <si>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</si>
  <si>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</si>
  <si>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</si>
  <si>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</si>
  <si>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</si>
  <si>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</si>
  <si>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</si>
  <si>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</si>
  <si>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</si>
  <si>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</si>
  <si>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</si>
  <si>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</si>
  <si>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</si>
  <si>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</si>
  <si>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</si>
  <si>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</si>
  <si>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</si>
  <si>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</si>
  <si>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</si>
  <si>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</si>
  <si>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</si>
  <si>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</si>
  <si>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</si>
  <si>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</si>
  <si>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</si>
  <si>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</si>
  <si>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</si>
  <si>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</si>
  <si>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</si>
  <si>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</si>
  <si>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</si>
  <si>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</si>
  <si>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</si>
  <si>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</si>
  <si>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</si>
  <si>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</si>
  <si>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</si>
  <si>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</si>
  <si>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</si>
  <si>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</si>
  <si>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</si>
  <si>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</si>
  <si>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</si>
  <si>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</si>
  <si>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</si>
  <si>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</si>
  <si>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</si>
  <si>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</si>
  <si>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</si>
  <si>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</si>
  <si>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</si>
  <si>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</si>
  <si>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</si>
  <si>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</si>
  <si>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</si>
  <si>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</si>
  <si>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</si>
  <si>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</si>
  <si>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</si>
  <si>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</si>
  <si>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</si>
  <si>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</si>
  <si>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</si>
  <si>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</si>
  <si>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</si>
  <si>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</si>
  <si>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</si>
  <si>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</si>
  <si>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</si>
  <si>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</si>
  <si>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</si>
  <si>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</si>
  <si>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</si>
  <si>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</si>
  <si>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</si>
  <si>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</si>
  <si>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</si>
  <si>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</si>
  <si>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</si>
  <si>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</si>
  <si>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</si>
  <si>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</si>
  <si>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</si>
  <si>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</si>
  <si>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</si>
  <si>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</si>
  <si>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</si>
  <si>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</si>
  <si>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</si>
  <si>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</si>
  <si>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</si>
  <si>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</si>
  <si>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</si>
  <si>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</si>
  <si>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</si>
  <si>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</si>
  <si>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</si>
  <si>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</si>
  <si>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</si>
  <si>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</si>
  <si>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</si>
  <si>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</si>
  <si>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</si>
  <si>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</si>
  <si>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</si>
  <si>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</si>
  <si>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</si>
  <si>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</si>
  <si>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</si>
  <si>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</si>
  <si>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</si>
  <si>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</si>
  <si>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</si>
  <si>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</si>
  <si>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</si>
  <si>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</si>
  <si>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</si>
  <si>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</si>
  <si>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</si>
  <si>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</si>
  <si>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</si>
  <si>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</si>
  <si>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</si>
  <si>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</si>
  <si>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</si>
  <si>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</si>
  <si>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</si>
  <si>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</si>
  <si>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</si>
  <si>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</si>
  <si>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</si>
  <si>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</si>
  <si>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</si>
  <si>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</si>
  <si>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</si>
  <si>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</si>
  <si>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</si>
  <si>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</si>
  <si>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</si>
  <si>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</si>
  <si>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</si>
  <si>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</si>
  <si>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</si>
  <si>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</si>
  <si>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</si>
  <si>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</si>
  <si>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</si>
  <si>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</si>
  <si>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</si>
  <si>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</si>
  <si>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</si>
  <si>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</si>
  <si>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</si>
  <si>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</si>
  <si>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</si>
  <si>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</si>
  <si>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</si>
  <si>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</si>
  <si>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</si>
  <si>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</si>
  <si>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</si>
  <si>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</si>
  <si>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</si>
  <si>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</si>
  <si>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</si>
  <si>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</si>
  <si>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</si>
  <si>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</si>
  <si>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</si>
  <si>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</si>
  <si>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</si>
  <si>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</si>
  <si>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</si>
  <si>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</si>
  <si>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</si>
  <si>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</si>
  <si>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</si>
  <si>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</si>
  <si>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</si>
  <si>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</si>
  <si>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</si>
  <si>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</si>
  <si>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</si>
  <si>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</si>
  <si>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</si>
  <si>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</si>
  <si>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</si>
  <si>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</si>
  <si>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</si>
  <si>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</si>
  <si>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</si>
  <si>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</si>
  <si>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</si>
  <si>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</si>
  <si>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</si>
  <si>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</si>
  <si>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</si>
  <si>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</si>
  <si>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</si>
  <si>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</si>
  <si>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</si>
  <si>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</si>
  <si>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</si>
  <si>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</si>
  <si>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</si>
  <si>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</si>
  <si>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</si>
  <si>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</si>
  <si>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</si>
  <si>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</si>
  <si>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</si>
  <si>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</si>
  <si>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</si>
  <si>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</si>
  <si>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</si>
  <si>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</si>
  <si>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</si>
  <si>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</si>
  <si>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</si>
  <si>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</si>
  <si>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</si>
  <si>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</si>
  <si>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</si>
  <si>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</si>
  <si>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</si>
  <si>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</si>
  <si>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</si>
  <si>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</si>
  <si>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</si>
  <si>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</si>
  <si>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</si>
  <si>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</si>
  <si>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</si>
  <si>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</si>
  <si>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</si>
  <si>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</si>
  <si>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</si>
  <si>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</si>
  <si>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</si>
  <si>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</si>
  <si>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</si>
  <si>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</si>
  <si>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</si>
  <si>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</si>
  <si>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</si>
  <si>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</si>
  <si>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</si>
  <si>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</si>
  <si>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</si>
  <si>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</si>
  <si>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</si>
  <si>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</si>
  <si>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</si>
  <si>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</si>
  <si>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</si>
  <si>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</si>
  <si>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</si>
  <si>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</si>
  <si>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</si>
  <si>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</si>
  <si>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</si>
  <si>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</si>
  <si>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</si>
  <si>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</si>
  <si>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</si>
  <si>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</si>
  <si>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</si>
  <si>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</si>
  <si>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</si>
  <si>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</si>
  <si>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</si>
  <si>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</si>
  <si>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</si>
  <si>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</si>
  <si>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</si>
  <si>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</si>
  <si>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</si>
  <si>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</si>
  <si>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</si>
  <si>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</si>
  <si>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</si>
  <si>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</si>
  <si>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</si>
  <si>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</si>
  <si>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</si>
  <si>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</si>
  <si>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</si>
  <si>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</si>
  <si>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</si>
  <si>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</si>
  <si>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</si>
  <si>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</si>
  <si>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</si>
  <si>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</si>
  <si>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</si>
  <si>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</si>
  <si>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</si>
  <si>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</si>
  <si>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</si>
  <si>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</si>
  <si>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</si>
  <si>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</si>
  <si>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</si>
  <si>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</si>
  <si>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</si>
  <si>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</si>
  <si>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</si>
  <si>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</si>
  <si>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</si>
  <si>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</si>
  <si>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</si>
  <si>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</si>
  <si>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</si>
  <si>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</si>
  <si>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</si>
  <si>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</si>
  <si>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</si>
  <si>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</si>
  <si>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</si>
  <si>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</si>
  <si>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</si>
  <si>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</si>
  <si>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</si>
  <si>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</si>
  <si>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</si>
  <si>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</si>
  <si>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</si>
  <si>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</si>
  <si>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</si>
  <si>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</si>
  <si>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</si>
  <si>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</si>
  <si>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</si>
  <si>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</si>
  <si>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</si>
  <si>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</si>
  <si>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</si>
  <si>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</si>
  <si>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</si>
  <si>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</si>
  <si>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</si>
  <si>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</si>
  <si>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</si>
  <si>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</si>
  <si>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</si>
  <si>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</si>
  <si>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</si>
  <si>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</si>
  <si>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</si>
  <si>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</si>
  <si>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</si>
  <si>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</si>
  <si>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</si>
  <si>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</si>
  <si>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</si>
  <si>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</si>
  <si>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</si>
  <si>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</si>
  <si>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</si>
  <si>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</si>
  <si>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</si>
  <si>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</si>
  <si>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</si>
  <si>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</si>
  <si>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</si>
  <si>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</si>
  <si>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</si>
  <si>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</si>
  <si>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</si>
  <si>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</si>
  <si>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</si>
  <si>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</si>
  <si>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</si>
  <si>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</si>
  <si>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</si>
  <si>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</si>
  <si>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</si>
  <si>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</si>
  <si>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</si>
  <si>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</si>
  <si>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</si>
  <si>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</si>
  <si>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</si>
  <si>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</si>
  <si>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</si>
  <si>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</si>
  <si>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</si>
  <si>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</si>
  <si>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</si>
  <si>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</si>
  <si>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</si>
  <si>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</si>
  <si>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</si>
  <si>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</si>
  <si>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</si>
  <si>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</si>
  <si>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</si>
  <si>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</si>
  <si>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</si>
  <si>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</si>
  <si>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</si>
  <si>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</si>
  <si>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</si>
  <si>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</si>
  <si>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</si>
  <si>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</si>
  <si>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</si>
  <si>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</si>
  <si>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</si>
  <si>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</si>
  <si>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</si>
  <si>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</si>
  <si>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</si>
  <si>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</si>
  <si>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</si>
  <si>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</si>
  <si>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</si>
  <si>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</si>
  <si>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</si>
  <si>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</si>
  <si>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</si>
  <si>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</si>
  <si>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</si>
  <si>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</si>
  <si>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</si>
  <si>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</si>
  <si>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</si>
  <si>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</si>
  <si>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</si>
  <si>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</si>
  <si>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</si>
  <si>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</si>
  <si>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</si>
  <si>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</si>
  <si>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</si>
  <si>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</si>
  <si>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</si>
  <si>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</si>
  <si>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</si>
  <si>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</si>
  <si>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</si>
  <si>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</si>
  <si>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</si>
  <si>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</si>
  <si>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</si>
  <si>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</si>
  <si>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</si>
  <si>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</si>
  <si>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</si>
  <si>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</si>
  <si>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</si>
  <si>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</si>
  <si>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</si>
  <si>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</si>
  <si>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</si>
  <si>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</si>
  <si>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</si>
  <si>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</si>
  <si>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</si>
  <si>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</si>
  <si>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</si>
  <si>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</si>
  <si>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</si>
  <si>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</si>
  <si>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</si>
  <si>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</si>
  <si>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</si>
  <si>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</si>
  <si>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</si>
  <si>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</si>
  <si>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</si>
  <si>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</si>
  <si>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</si>
  <si>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</si>
  <si>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</si>
  <si>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</si>
  <si>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</si>
  <si>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</si>
  <si>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</si>
  <si>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</si>
  <si>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</si>
  <si>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</si>
  <si>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</si>
  <si>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</si>
  <si>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</si>
  <si>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</si>
  <si>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</si>
  <si>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</si>
  <si>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</si>
  <si>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</si>
  <si>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</si>
  <si>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</si>
  <si>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</si>
  <si>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</si>
  <si>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</si>
  <si>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</si>
  <si>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</si>
  <si>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</si>
  <si>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</si>
  <si>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</si>
  <si>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</si>
  <si>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</si>
  <si>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</si>
  <si>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</si>
  <si>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</si>
  <si>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</si>
  <si>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</si>
  <si>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</si>
  <si>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</si>
  <si>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</si>
  <si>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</si>
  <si>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</si>
  <si>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</si>
  <si>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</si>
  <si>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</si>
  <si>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</si>
  <si>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</si>
  <si>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</si>
  <si>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</si>
  <si>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</si>
  <si>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</si>
  <si>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</si>
  <si>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</si>
  <si>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</si>
  <si>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</si>
  <si>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</si>
  <si>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</si>
  <si>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</si>
  <si>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</si>
  <si>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</si>
  <si>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</si>
  <si>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</si>
  <si>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</si>
  <si>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</si>
  <si>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</si>
  <si>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</si>
  <si>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</si>
  <si>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</si>
  <si>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</si>
  <si>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</si>
  <si>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</si>
  <si>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</si>
  <si>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</si>
  <si>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</si>
  <si>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</si>
  <si>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</si>
  <si>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</si>
  <si>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</si>
  <si>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</si>
  <si>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</si>
  <si>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</si>
  <si>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</si>
  <si>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</si>
  <si>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</si>
  <si>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</si>
  <si>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</si>
  <si>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</si>
  <si>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</si>
  <si>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</si>
  <si>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</si>
  <si>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</si>
  <si>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</si>
  <si>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</si>
  <si>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</si>
  <si>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</si>
  <si>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</si>
  <si>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</si>
  <si>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</si>
  <si>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</si>
  <si>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</si>
  <si>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</si>
  <si>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</si>
  <si>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</si>
  <si>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</si>
  <si>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</si>
  <si>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</si>
  <si>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</si>
  <si>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</si>
  <si>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</si>
  <si>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</si>
  <si>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</si>
  <si>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</si>
  <si>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</si>
  <si>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</si>
  <si>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</si>
  <si>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</si>
  <si>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</si>
  <si>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</si>
  <si>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</si>
  <si>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</si>
  <si>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</si>
  <si>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</si>
  <si>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</si>
  <si>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</si>
  <si>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</si>
  <si>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</si>
  <si>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</si>
  <si>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</si>
  <si>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</si>
  <si>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</si>
  <si>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</si>
  <si>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</si>
  <si>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</si>
  <si>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</si>
  <si>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</si>
  <si>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</si>
  <si>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</si>
  <si>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</si>
  <si>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</si>
  <si>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</si>
  <si>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</si>
  <si>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</si>
  <si>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</si>
  <si>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</si>
  <si>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</si>
  <si>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</si>
  <si>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</si>
  <si>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</si>
  <si>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</si>
  <si>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</si>
  <si>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</si>
  <si>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</si>
  <si>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</si>
  <si>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</si>
  <si>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</si>
  <si>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</si>
  <si>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</si>
  <si>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</si>
  <si>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</si>
  <si>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</si>
  <si>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</si>
  <si>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</si>
  <si>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</si>
  <si>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</si>
  <si>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</si>
  <si>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</si>
  <si>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</si>
  <si>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</si>
  <si>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</si>
  <si>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</si>
  <si>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</si>
  <si>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</si>
  <si>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</si>
  <si>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</si>
  <si>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</si>
  <si>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</si>
  <si>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</si>
  <si>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</si>
  <si>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</si>
  <si>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</si>
  <si>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</si>
  <si>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</si>
  <si>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</si>
  <si>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</si>
  <si>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</si>
  <si>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</si>
  <si>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</si>
  <si>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</si>
  <si>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</si>
  <si>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</si>
  <si>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</si>
  <si>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</si>
  <si>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</si>
  <si>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</si>
  <si>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</si>
  <si>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</si>
  <si>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</si>
  <si>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</si>
  <si>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</si>
  <si>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</si>
  <si>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</si>
  <si>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</si>
  <si>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</si>
  <si>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</si>
  <si>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</si>
  <si>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</si>
  <si>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</si>
  <si>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</si>
  <si>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</si>
  <si>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</si>
  <si>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</si>
  <si>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</si>
  <si>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</si>
  <si>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</si>
  <si>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</si>
  <si>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</si>
  <si>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</si>
  <si>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</si>
  <si>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</si>
  <si>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</si>
  <si>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</si>
  <si>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</si>
  <si>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</si>
  <si>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</si>
  <si>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</si>
  <si>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</si>
  <si>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</si>
  <si>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</si>
  <si>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</si>
  <si>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</si>
  <si>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</si>
  <si>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</si>
  <si>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</si>
  <si>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</si>
  <si>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</si>
  <si>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</si>
  <si>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</si>
  <si>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</si>
  <si>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</si>
  <si>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</si>
  <si>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</si>
  <si>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</si>
  <si>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</si>
  <si>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</si>
  <si>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</si>
  <si>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</si>
  <si>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</si>
  <si>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</si>
  <si>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</si>
  <si>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</si>
  <si>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</si>
  <si>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</si>
  <si>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</si>
  <si>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</si>
  <si>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</si>
  <si>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</si>
  <si>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</si>
  <si>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</si>
  <si>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</si>
  <si>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</si>
  <si>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</si>
  <si>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</si>
  <si>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</si>
  <si>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</si>
  <si>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</si>
  <si>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</si>
  <si>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</si>
  <si>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</si>
  <si>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</si>
  <si>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</si>
  <si>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</si>
  <si>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</si>
  <si>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</si>
  <si>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</si>
  <si>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</si>
  <si>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</si>
  <si>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</si>
  <si>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</si>
  <si>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</si>
  <si>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</si>
  <si>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</si>
  <si>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</si>
  <si>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</si>
  <si>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</si>
  <si>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</si>
  <si>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</si>
  <si>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</si>
  <si>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</si>
  <si>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</si>
  <si>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</si>
  <si>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</si>
  <si>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</si>
  <si>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</si>
  <si>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</si>
  <si>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</si>
  <si>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</si>
  <si>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</si>
  <si>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</si>
  <si>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</si>
  <si>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</si>
  <si>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</si>
  <si>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</si>
  <si>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</si>
  <si>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</si>
  <si>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</si>
  <si>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</si>
  <si>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</si>
  <si>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</si>
  <si>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</si>
  <si>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</si>
  <si>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</si>
  <si>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</si>
  <si>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</si>
  <si>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</si>
  <si>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</si>
  <si>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</si>
  <si>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</si>
  <si>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</si>
  <si>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</si>
  <si>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</si>
  <si>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</si>
  <si>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</si>
  <si>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</si>
  <si>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</si>
  <si>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</si>
  <si>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</si>
  <si>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</si>
  <si>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</si>
  <si>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</si>
  <si>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</si>
  <si>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</si>
  <si>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</si>
  <si>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</si>
  <si>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</si>
  <si>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</si>
  <si>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</si>
  <si>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</si>
  <si>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</si>
  <si>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</si>
  <si>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</si>
  <si>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</si>
  <si>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</si>
  <si>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</si>
  <si>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</si>
  <si>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</si>
  <si>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</si>
  <si>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</si>
  <si>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</si>
  <si>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</si>
  <si>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</si>
  <si>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</si>
  <si>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</si>
  <si>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</si>
  <si>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</si>
  <si>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</si>
  <si>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</si>
  <si>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</si>
  <si>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</si>
  <si>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</si>
  <si>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</si>
  <si>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</si>
  <si>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</si>
  <si>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</si>
  <si>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</si>
  <si>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</si>
  <si>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</si>
  <si>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</si>
  <si>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</si>
  <si>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</si>
  <si>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</si>
  <si>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</si>
  <si>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</si>
  <si>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</si>
  <si>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</si>
  <si>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</si>
  <si>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</si>
  <si>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</si>
  <si>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</si>
  <si>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</si>
  <si>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</si>
  <si>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</si>
  <si>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</si>
  <si>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</si>
  <si>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</si>
  <si>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</si>
  <si>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</si>
  <si>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</si>
  <si>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</si>
  <si>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</si>
  <si>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</si>
  <si>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</si>
  <si>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</si>
  <si>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</si>
  <si>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</si>
  <si>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</si>
  <si>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</si>
  <si>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</si>
  <si>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</si>
  <si>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</si>
  <si>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</si>
  <si>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</si>
  <si>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</si>
  <si>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</si>
  <si>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</si>
  <si>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</si>
  <si>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</si>
  <si>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</si>
  <si>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</si>
  <si>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</si>
  <si>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</si>
  <si>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</si>
  <si>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</si>
  <si>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</si>
  <si>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</si>
  <si>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</si>
  <si>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</si>
  <si>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</si>
  <si>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</si>
  <si>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</si>
  <si>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</si>
  <si>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</si>
  <si>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</si>
  <si>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</si>
  <si>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</si>
  <si>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</si>
  <si>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</si>
  <si>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</si>
  <si>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</si>
  <si>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</si>
  <si>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</si>
  <si>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</si>
  <si>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</si>
  <si>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</si>
  <si>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</si>
  <si>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</si>
  <si>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</si>
  <si>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</si>
  <si>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</si>
  <si>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</si>
  <si>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</si>
  <si>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</si>
  <si>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</si>
  <si>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</si>
  <si>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</si>
  <si>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</si>
  <si>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</si>
  <si>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</si>
  <si>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</si>
  <si>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</si>
  <si>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</si>
  <si>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</si>
  <si>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</si>
  <si>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</si>
  <si>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</si>
  <si>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</si>
  <si>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</si>
  <si>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</si>
  <si>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</si>
  <si>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</si>
  <si>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</si>
  <si>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</si>
  <si>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</si>
  <si>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</si>
  <si>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</si>
  <si>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</si>
  <si>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</si>
  <si>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</si>
  <si>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</si>
  <si>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</si>
  <si>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</si>
  <si>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</si>
  <si>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</si>
  <si>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</si>
  <si>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</si>
  <si>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</si>
  <si>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</si>
  <si>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</si>
  <si>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</si>
  <si>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</si>
  <si>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</si>
  <si>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</si>
  <si>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</si>
  <si>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</si>
  <si>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</si>
  <si>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</si>
  <si>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</si>
  <si>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</si>
  <si>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</si>
  <si>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</si>
  <si>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</si>
  <si>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</si>
  <si>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</si>
  <si>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</si>
  <si>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</si>
  <si>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</si>
  <si>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</si>
  <si>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</si>
  <si>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</si>
  <si>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</si>
  <si>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</si>
  <si>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</si>
  <si>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</si>
  <si>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</si>
  <si>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</si>
  <si>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</si>
  <si>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</si>
  <si>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</si>
  <si>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</si>
  <si>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</si>
  <si>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</si>
  <si>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</si>
  <si>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</si>
  <si>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</si>
  <si>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</si>
  <si>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</si>
  <si>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</si>
  <si>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</si>
  <si>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</si>
  <si>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</si>
  <si>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</si>
  <si>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</si>
  <si>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</si>
  <si>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</si>
  <si>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</si>
  <si>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</si>
  <si>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</si>
  <si>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</si>
  <si>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</si>
  <si>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</si>
  <si>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</si>
  <si>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</si>
  <si>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</si>
  <si>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</si>
  <si>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</si>
  <si>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</si>
  <si>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</si>
  <si>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</si>
  <si>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</si>
  <si>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</si>
  <si>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</si>
  <si>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</si>
  <si>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</si>
  <si>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</si>
  <si>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</si>
  <si>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</si>
  <si>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</si>
  <si>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</si>
  <si>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</si>
  <si>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</si>
  <si>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</si>
  <si>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</si>
  <si>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</si>
  <si>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</si>
  <si>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</si>
  <si>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</si>
  <si>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</si>
  <si>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</si>
  <si>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</si>
  <si>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</si>
  <si>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</si>
  <si>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</si>
  <si>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</si>
  <si>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</si>
  <si>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</si>
  <si>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</si>
  <si>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</si>
  <si>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</si>
  <si>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</si>
  <si>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</si>
  <si>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</si>
  <si>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</si>
  <si>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</si>
  <si>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</si>
  <si>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</si>
  <si>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</si>
  <si>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</si>
  <si>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</si>
  <si>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</si>
  <si>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</si>
  <si>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</si>
  <si>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</si>
  <si>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</si>
  <si>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</si>
  <si>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</si>
  <si>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</si>
  <si>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</si>
  <si>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</si>
  <si>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</si>
  <si>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</si>
  <si>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</si>
  <si>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</si>
  <si>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</si>
  <si>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</si>
  <si>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</si>
  <si>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</si>
  <si>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</si>
  <si>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</si>
  <si>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</si>
  <si>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</si>
  <si>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</si>
  <si>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</si>
  <si>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</si>
  <si>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</si>
  <si>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</si>
  <si>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</si>
  <si>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</si>
  <si>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</si>
  <si>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</si>
  <si>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</si>
  <si>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</si>
  <si>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</si>
  <si>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</si>
  <si>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</si>
  <si>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</si>
  <si>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</si>
  <si>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</si>
  <si>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</si>
  <si>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</si>
  <si>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</si>
  <si>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</si>
  <si>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</si>
  <si>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</si>
  <si>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</si>
  <si>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</si>
  <si>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</si>
  <si>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</si>
  <si>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</si>
  <si>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</si>
  <si>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</si>
  <si>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</si>
  <si>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</si>
  <si>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</si>
  <si>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</si>
  <si>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</si>
  <si>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</si>
  <si>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</si>
  <si>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</si>
  <si>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</si>
  <si>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</si>
  <si>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</si>
  <si>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</si>
  <si>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</si>
  <si>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</si>
  <si>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</si>
  <si>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</si>
  <si>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</si>
  <si>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</si>
  <si>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</si>
  <si>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</si>
  <si>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</si>
  <si>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</si>
  <si>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</si>
  <si>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</si>
  <si>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</si>
  <si>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</si>
  <si>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</si>
  <si>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</si>
  <si>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</si>
  <si>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</si>
  <si>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</si>
  <si>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</si>
  <si>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</si>
  <si>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</si>
  <si>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</si>
  <si>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</si>
  <si>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</si>
  <si>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</si>
  <si>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</si>
  <si>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</si>
  <si>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</si>
  <si>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</si>
  <si>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</si>
  <si>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</si>
  <si>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</si>
  <si>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</si>
  <si>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</si>
  <si>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</si>
  <si>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</si>
  <si>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</si>
  <si>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</si>
  <si>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</si>
  <si>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</si>
  <si>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</si>
  <si>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</si>
  <si>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</si>
  <si>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</si>
  <si>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</si>
  <si>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</si>
  <si>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</si>
  <si>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</si>
  <si>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</si>
  <si>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</si>
  <si>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</si>
  <si>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</si>
  <si>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</si>
  <si>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</si>
  <si>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</si>
  <si>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</si>
  <si>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</si>
  <si>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</si>
  <si>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</si>
  <si>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</si>
  <si>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</si>
  <si>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</si>
  <si>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</si>
  <si>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</si>
  <si>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</si>
  <si>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</si>
  <si>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</si>
  <si>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</si>
  <si>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</si>
  <si>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</si>
  <si>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</si>
  <si>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</si>
  <si>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</si>
  <si>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</si>
  <si>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</si>
  <si>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</si>
  <si>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</si>
  <si>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</si>
  <si>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</si>
  <si>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</si>
  <si>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</si>
  <si>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</si>
  <si>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</si>
  <si>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</si>
  <si>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</si>
  <si>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</si>
  <si>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</si>
  <si>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</si>
  <si>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</si>
  <si>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</si>
  <si>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</si>
  <si>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</si>
  <si>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</si>
  <si>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</si>
  <si>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</si>
  <si>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</si>
  <si>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</si>
  <si>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</si>
  <si>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</si>
  <si>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</si>
  <si>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</si>
  <si>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</si>
  <si>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</si>
  <si>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</si>
  <si>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</si>
  <si>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</si>
  <si>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</si>
  <si>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</si>
  <si>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</si>
  <si>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</si>
  <si>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</si>
  <si>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</si>
  <si>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</si>
  <si>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</si>
  <si>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</si>
  <si>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</si>
  <si>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</si>
  <si>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</si>
  <si>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</si>
  <si>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</si>
  <si>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</si>
  <si>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</si>
  <si>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</si>
  <si>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</si>
  <si>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</si>
  <si>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</si>
  <si>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</si>
  <si>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</si>
  <si>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</si>
  <si>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</si>
  <si>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</si>
  <si>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</si>
  <si>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</si>
  <si>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</si>
  <si>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</si>
  <si>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</si>
  <si>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</si>
  <si>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</si>
  <si>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</si>
  <si>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</si>
  <si>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</si>
  <si>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</si>
  <si>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</si>
  <si>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</si>
  <si>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</si>
  <si>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</si>
  <si>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</si>
  <si>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</si>
  <si>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</si>
  <si>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</si>
  <si>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</si>
  <si>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</si>
  <si>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</si>
  <si>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</si>
  <si>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</si>
  <si>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</si>
  <si>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</si>
  <si>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</si>
  <si>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</si>
  <si>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</si>
  <si>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</si>
  <si>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</si>
  <si>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</si>
  <si>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</si>
  <si>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</si>
  <si>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</si>
  <si>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</si>
  <si>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</si>
  <si>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</si>
  <si>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</si>
  <si>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</si>
  <si>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</si>
  <si>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</si>
  <si>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</si>
  <si>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</si>
  <si>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</si>
  <si>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</si>
  <si>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</si>
  <si>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</si>
  <si>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</si>
  <si>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</si>
  <si>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</si>
  <si>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</si>
  <si>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</si>
  <si>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</si>
  <si>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</si>
  <si>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</si>
  <si>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</si>
  <si>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</si>
  <si>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</si>
  <si>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</si>
  <si>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</si>
  <si>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</si>
  <si>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</si>
  <si>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</si>
  <si>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</si>
  <si>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</si>
  <si>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</si>
  <si>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</si>
  <si>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</si>
  <si>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</si>
  <si>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</si>
  <si>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</si>
  <si>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</si>
  <si>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</si>
  <si>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</si>
  <si>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</si>
  <si>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</si>
  <si>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</si>
  <si>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</si>
  <si>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</si>
  <si>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</si>
  <si>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</si>
  <si>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</si>
  <si>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</si>
  <si>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</si>
  <si>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</si>
  <si>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</si>
  <si>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</si>
  <si>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</si>
  <si>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</si>
  <si>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</si>
  <si>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</si>
  <si>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</si>
  <si>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</si>
  <si>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</si>
  <si>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</si>
  <si>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</si>
  <si>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</si>
  <si>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</si>
  <si>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</si>
  <si>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</si>
  <si>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</si>
  <si>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</si>
  <si>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</si>
  <si>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</si>
  <si>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</si>
  <si>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</si>
  <si>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</si>
  <si>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</si>
  <si>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</si>
  <si>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</si>
  <si>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</si>
  <si>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</si>
  <si>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</si>
  <si>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</si>
  <si>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</si>
  <si>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</si>
  <si>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</si>
  <si>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</si>
  <si>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</si>
  <si>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</si>
  <si>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</si>
  <si>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</si>
  <si>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</si>
  <si>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</si>
  <si>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</si>
  <si>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</si>
  <si>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</si>
  <si>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</si>
  <si>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</si>
  <si>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</si>
  <si>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</si>
  <si>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</si>
  <si>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</si>
  <si>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</si>
  <si>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</si>
  <si>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</si>
  <si>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</si>
  <si>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</si>
  <si>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</si>
  <si>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</si>
  <si>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</si>
  <si>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</si>
  <si>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</si>
  <si>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</si>
  <si>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</si>
  <si>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</si>
  <si>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</si>
  <si>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</si>
  <si>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</si>
  <si>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</si>
  <si>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</si>
  <si>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</si>
  <si>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</si>
  <si>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</si>
  <si>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</si>
  <si>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</si>
  <si>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</si>
  <si>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</si>
  <si>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</si>
  <si>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</si>
  <si>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</si>
  <si>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</si>
  <si>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</si>
  <si>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</si>
  <si>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</si>
  <si>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</si>
  <si>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</si>
  <si>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</si>
  <si>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</si>
  <si>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</si>
  <si>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</si>
  <si>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</si>
  <si>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</si>
  <si>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</si>
  <si>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</si>
  <si>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</si>
  <si>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</si>
  <si>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</si>
  <si>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</si>
  <si>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</si>
  <si>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</si>
  <si>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</si>
  <si>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</si>
  <si>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</si>
  <si>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</si>
  <si>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</si>
  <si>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</si>
  <si>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</si>
  <si>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</si>
  <si>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</si>
  <si>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</si>
  <si>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</si>
  <si>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</si>
  <si>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</si>
  <si>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</si>
  <si>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</si>
  <si>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</si>
  <si>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</si>
  <si>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</si>
  <si>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</si>
  <si>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</si>
  <si>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</si>
  <si>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</si>
  <si>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</si>
  <si>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</si>
  <si>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</si>
  <si>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</si>
  <si>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</si>
  <si>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</si>
  <si>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</si>
  <si>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</si>
  <si>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</si>
  <si>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</si>
  <si>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</si>
  <si>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</si>
  <si>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</si>
  <si>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</si>
  <si>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</si>
  <si>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</si>
  <si>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</si>
  <si>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</si>
  <si>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</si>
  <si>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</si>
  <si>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</si>
  <si>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</si>
  <si>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</si>
  <si>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</si>
  <si>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</si>
  <si>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</si>
  <si>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</si>
  <si>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</si>
  <si>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</si>
  <si>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</si>
  <si>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</si>
  <si>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</si>
  <si>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</si>
  <si>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</si>
  <si>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</si>
  <si>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</si>
  <si>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</si>
  <si>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</si>
  <si>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</si>
  <si>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</si>
  <si>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</si>
  <si>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</si>
  <si>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</si>
  <si>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</si>
  <si>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</si>
  <si>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</si>
  <si>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</si>
  <si>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</si>
  <si>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</si>
  <si>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</si>
  <si>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</si>
  <si>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</si>
  <si>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</si>
  <si>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</si>
  <si>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</si>
  <si>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</si>
  <si>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</si>
  <si>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</si>
  <si>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</si>
  <si>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</si>
  <si>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</si>
  <si>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</si>
  <si>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</si>
  <si>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</si>
  <si>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</si>
  <si>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</si>
  <si>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</si>
  <si>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</si>
  <si>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</si>
  <si>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</si>
  <si>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</si>
  <si>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</si>
  <si>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</si>
  <si>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</si>
  <si>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</si>
  <si>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</si>
  <si>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</si>
  <si>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</si>
  <si>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</si>
  <si>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</si>
  <si>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</si>
  <si>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</si>
  <si>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</si>
  <si>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</si>
  <si>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</si>
  <si>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</si>
  <si>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</si>
  <si>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</si>
  <si>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</si>
  <si>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</si>
  <si>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</si>
  <si>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</si>
  <si>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</si>
  <si>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</si>
  <si>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</si>
  <si>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</si>
  <si>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</si>
  <si>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</si>
  <si>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</si>
  <si>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</si>
  <si>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</si>
  <si>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</si>
  <si>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</si>
  <si>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</si>
  <si>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</si>
  <si>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</si>
  <si>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</si>
  <si>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</si>
  <si>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</si>
  <si>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</si>
  <si>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</si>
  <si>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</si>
  <si>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</si>
  <si>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</si>
  <si>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</si>
  <si>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</si>
  <si>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</si>
  <si>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</si>
  <si>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</si>
  <si>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</si>
  <si>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</si>
  <si>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</si>
  <si>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</si>
  <si>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</si>
  <si>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</si>
  <si>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</si>
  <si>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</si>
  <si>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</si>
  <si>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</si>
  <si>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</si>
  <si>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</si>
  <si>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</si>
  <si>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</si>
  <si>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</si>
  <si>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</si>
  <si>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</si>
  <si>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</si>
  <si>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</si>
  <si>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</si>
  <si>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</si>
  <si>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</si>
  <si>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</si>
  <si>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</si>
  <si>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</si>
  <si>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</si>
  <si>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</si>
  <si>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</si>
  <si>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</si>
  <si>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</si>
  <si>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</si>
  <si>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</si>
  <si>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</si>
  <si>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</si>
  <si>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</si>
  <si>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</si>
  <si>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</si>
  <si>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</si>
  <si>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</si>
  <si>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</si>
  <si>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</si>
  <si>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</si>
  <si>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</si>
  <si>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</si>
  <si>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</si>
  <si>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</si>
  <si>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</si>
  <si>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</si>
  <si>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</si>
  <si>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</si>
  <si>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</si>
  <si>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</si>
  <si>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</si>
  <si>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</si>
  <si>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</si>
  <si>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</si>
  <si>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</si>
  <si>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</si>
  <si>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</si>
  <si>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</si>
  <si>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</si>
  <si>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</si>
  <si>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</si>
  <si>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</si>
  <si>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</si>
  <si>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</si>
  <si>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</si>
  <si>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</si>
  <si>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</si>
  <si>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</si>
  <si>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</si>
  <si>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</si>
  <si>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</si>
  <si>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</si>
  <si>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</si>
  <si>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</si>
  <si>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</si>
  <si>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</si>
  <si>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</si>
  <si>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</si>
  <si>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</si>
  <si>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</si>
  <si>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</si>
  <si>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</si>
  <si>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</si>
  <si>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</si>
  <si>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</si>
  <si>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</si>
  <si>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</si>
  <si>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</si>
  <si>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</si>
  <si>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</si>
  <si>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</si>
  <si>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</si>
  <si>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</si>
  <si>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</si>
  <si>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</si>
  <si>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</si>
  <si>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</si>
  <si>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</si>
  <si>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</si>
  <si>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</si>
  <si>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</si>
  <si>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</si>
  <si>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</si>
  <si>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</si>
  <si>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</si>
  <si>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</si>
  <si>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</si>
  <si>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</si>
  <si>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</si>
  <si>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</si>
  <si>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</si>
  <si>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</si>
  <si>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</si>
  <si>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</si>
  <si>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</si>
  <si>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</si>
  <si>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</si>
  <si>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</si>
  <si>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</si>
  <si>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</si>
  <si>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</si>
  <si>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</si>
  <si>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</si>
  <si>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</si>
  <si>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</si>
  <si>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</si>
  <si>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</si>
  <si>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</si>
  <si>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</si>
  <si>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</si>
  <si>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</si>
  <si>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</si>
  <si>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</si>
  <si>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</si>
  <si>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</si>
  <si>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</si>
  <si>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</si>
  <si>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</si>
  <si>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</si>
  <si>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</si>
  <si>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</si>
  <si>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</si>
  <si>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</si>
  <si>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</si>
  <si>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</si>
  <si>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</si>
  <si>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</si>
  <si>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</si>
  <si>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</si>
  <si>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</si>
  <si>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</si>
  <si>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</si>
  <si>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</si>
  <si>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</si>
  <si>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</si>
  <si>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</si>
  <si>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</si>
  <si>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</si>
  <si>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</si>
  <si>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</si>
  <si>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</si>
  <si>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</si>
  <si>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</si>
  <si>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</si>
  <si>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</si>
  <si>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</si>
  <si>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</si>
  <si>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</si>
  <si>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</si>
  <si>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</si>
  <si>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</si>
  <si>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</si>
  <si>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</si>
  <si>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</si>
  <si>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</si>
  <si>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</si>
  <si>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</si>
  <si>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</si>
  <si>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</si>
  <si>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</si>
  <si>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</si>
  <si>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</si>
  <si>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</si>
  <si>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</si>
  <si>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</si>
  <si>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</si>
  <si>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</si>
  <si>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</si>
  <si>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</si>
  <si>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</si>
  <si>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</si>
  <si>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</si>
  <si>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</si>
  <si>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</si>
  <si>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</si>
  <si>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</si>
  <si>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</si>
  <si>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</si>
  <si>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</si>
  <si>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</si>
  <si>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</si>
  <si>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</si>
  <si>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</si>
  <si>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</si>
  <si>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</si>
  <si>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</si>
  <si>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</si>
  <si>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</si>
  <si>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</si>
  <si>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</si>
  <si>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</si>
  <si>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</si>
  <si>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</si>
  <si>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</si>
  <si>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</si>
  <si>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</si>
  <si>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</si>
  <si>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</si>
  <si>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</si>
  <si>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</si>
  <si>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</si>
  <si>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</si>
  <si>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</si>
  <si>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</si>
  <si>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</si>
  <si>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</si>
  <si>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</si>
  <si>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</si>
  <si>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</si>
  <si>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</si>
  <si>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</si>
  <si>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</si>
  <si>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</si>
  <si>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</si>
  <si>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</si>
  <si>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</si>
  <si>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</si>
  <si>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</si>
  <si>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</si>
  <si>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</si>
  <si>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</si>
  <si>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</si>
  <si>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</si>
  <si>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</si>
  <si>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</si>
  <si>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</si>
  <si>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</si>
  <si>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</si>
  <si>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</si>
  <si>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</si>
  <si>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</si>
  <si>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</si>
  <si>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</si>
  <si>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</si>
  <si>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</si>
  <si>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</si>
  <si>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</si>
  <si>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</si>
  <si>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</si>
  <si>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</si>
  <si>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</si>
  <si>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</si>
  <si>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</si>
  <si>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</si>
  <si>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</si>
  <si>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</si>
  <si>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</si>
  <si>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</si>
  <si>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</si>
  <si>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</si>
  <si>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</si>
  <si>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</si>
  <si>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</si>
  <si>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</si>
  <si>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</si>
  <si>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</si>
  <si>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</si>
  <si>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</si>
  <si>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</si>
  <si>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</si>
  <si>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</si>
  <si>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</si>
  <si>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</si>
  <si>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</si>
  <si>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</si>
  <si>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</si>
  <si>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</si>
  <si>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</si>
  <si>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</si>
  <si>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</si>
  <si>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</si>
  <si>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</si>
  <si>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</si>
  <si>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</si>
  <si>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</si>
  <si>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</si>
  <si>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</si>
  <si>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</si>
  <si>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</si>
  <si>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</si>
  <si>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</si>
  <si>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</si>
  <si>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</si>
  <si>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</si>
  <si>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</si>
  <si>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</si>
  <si>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</si>
  <si>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</si>
  <si>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</si>
  <si>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</si>
  <si>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</si>
  <si>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</si>
  <si>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</si>
  <si>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</si>
  <si>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</si>
  <si>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</si>
  <si>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</si>
  <si>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</si>
  <si>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</si>
  <si>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</si>
  <si>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</si>
  <si>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</si>
  <si>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</si>
  <si>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</si>
  <si>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</si>
  <si>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</si>
  <si>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</si>
  <si>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</si>
  <si>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</si>
  <si>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</si>
  <si>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</si>
  <si>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</si>
  <si>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</si>
  <si>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</si>
  <si>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</si>
  <si>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</si>
  <si>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</si>
  <si>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</si>
  <si>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</si>
  <si>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</si>
  <si>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</si>
  <si>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</si>
  <si>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</si>
  <si>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</si>
  <si>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</si>
  <si>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</si>
  <si>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</si>
  <si>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</si>
  <si>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</si>
  <si>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</si>
  <si>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</si>
  <si>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</si>
  <si>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</si>
  <si>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</si>
  <si>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</si>
  <si>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</si>
  <si>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</si>
  <si>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</si>
  <si>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</si>
  <si>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</si>
  <si>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</si>
  <si>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</si>
  <si>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</si>
  <si>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</si>
  <si>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</si>
  <si>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</si>
  <si>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</si>
  <si>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</si>
  <si>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</si>
  <si>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</si>
  <si>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</si>
  <si>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</si>
  <si>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</si>
  <si>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</si>
  <si>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</si>
  <si>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</si>
  <si>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</si>
  <si>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</si>
  <si>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</si>
  <si>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</si>
  <si>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</si>
  <si>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</si>
  <si>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</si>
  <si>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</si>
  <si>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</si>
  <si>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</si>
  <si>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</si>
  <si>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</si>
  <si>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</si>
  <si>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</si>
  <si>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</si>
  <si>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</si>
  <si>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</si>
  <si>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</si>
  <si>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</si>
  <si>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</si>
  <si>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</si>
  <si>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</si>
  <si>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</si>
  <si>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</si>
  <si>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</si>
  <si>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</si>
  <si>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</si>
  <si>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</si>
  <si>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</si>
  <si>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</si>
  <si>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</si>
  <si>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</si>
  <si>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</si>
  <si>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</si>
  <si>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</si>
  <si>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</si>
  <si>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</si>
  <si>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</si>
  <si>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</si>
  <si>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</si>
  <si>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</si>
  <si>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</si>
  <si>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</si>
  <si>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</si>
  <si>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</si>
  <si>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</si>
  <si>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</si>
  <si>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</si>
  <si>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</si>
  <si>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</si>
  <si>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</si>
  <si>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</si>
  <si>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</si>
  <si>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</si>
  <si>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</si>
  <si>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</si>
  <si>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</si>
  <si>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</si>
  <si>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</si>
  <si>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</si>
  <si>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</si>
  <si>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</si>
  <si>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</si>
  <si>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</si>
  <si>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</si>
  <si>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</si>
  <si>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</si>
  <si>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</si>
  <si>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</si>
  <si>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</si>
  <si>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</si>
  <si>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</si>
  <si>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</si>
  <si>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</si>
  <si>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</si>
  <si>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</si>
  <si>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</si>
  <si>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</si>
  <si>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</si>
  <si>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</si>
  <si>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</si>
  <si>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</si>
  <si>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</si>
  <si>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</si>
  <si>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</si>
  <si>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</si>
  <si>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</si>
  <si>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</si>
  <si>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</si>
  <si>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</si>
  <si>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</si>
  <si>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</si>
  <si>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</si>
  <si>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</si>
  <si>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</si>
  <si>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</si>
  <si>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</si>
  <si>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</si>
  <si>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</si>
  <si>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</si>
  <si>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</si>
  <si>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</si>
  <si>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</si>
  <si>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</si>
  <si>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</si>
  <si>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</si>
  <si>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</si>
  <si>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</si>
  <si>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</si>
  <si>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</si>
  <si>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</si>
  <si>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</si>
  <si>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</si>
  <si>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</si>
  <si>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</si>
  <si>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</si>
  <si>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</si>
  <si>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</si>
  <si>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</si>
  <si>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</si>
  <si>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</si>
  <si>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</si>
  <si>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</si>
  <si>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</si>
  <si>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</si>
  <si>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</si>
  <si>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</si>
  <si>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</si>
  <si>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</si>
  <si>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</si>
  <si>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</si>
  <si>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</si>
  <si>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</si>
  <si>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</si>
  <si>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</si>
  <si>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</si>
  <si>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</si>
  <si>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</si>
  <si>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</si>
  <si>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</si>
  <si>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</si>
  <si>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</si>
  <si>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</si>
  <si>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</si>
  <si>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</si>
  <si>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</si>
  <si>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</si>
  <si>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</si>
  <si>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</si>
  <si>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</si>
  <si>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</si>
  <si>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</si>
  <si>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</si>
  <si>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</si>
  <si>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</si>
  <si>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</si>
  <si>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</si>
  <si>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</si>
  <si>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</si>
  <si>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</si>
  <si>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</si>
  <si>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</si>
  <si>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</si>
  <si>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</si>
  <si>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</si>
  <si>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</si>
  <si>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</si>
  <si>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</si>
  <si>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</si>
  <si>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</si>
  <si>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</si>
  <si>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</si>
  <si>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</si>
  <si>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</si>
  <si>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</si>
  <si>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</si>
  <si>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</si>
  <si>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</si>
  <si>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</si>
  <si>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</si>
  <si>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</si>
  <si>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</si>
  <si>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</si>
  <si>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</si>
  <si>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</si>
  <si>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</si>
  <si>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</si>
  <si>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</si>
  <si>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</si>
  <si>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</si>
  <si>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</si>
  <si>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</si>
  <si>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</si>
  <si>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</si>
  <si>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</si>
  <si>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</si>
  <si>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</si>
  <si>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</si>
  <si>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</si>
  <si>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</si>
  <si>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</si>
  <si>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</si>
  <si>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</si>
  <si>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</si>
  <si>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</si>
  <si>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</si>
  <si>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</si>
  <si>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</si>
  <si>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</si>
  <si>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</si>
  <si>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</si>
  <si>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</si>
  <si>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</si>
  <si>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</si>
  <si>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</si>
  <si>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</si>
  <si>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</si>
  <si>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</si>
  <si>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</si>
  <si>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</si>
  <si>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</si>
  <si>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</si>
  <si>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</si>
  <si>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</si>
  <si>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</si>
  <si>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</si>
  <si>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</si>
  <si>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</si>
  <si>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</si>
  <si>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</si>
  <si>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</si>
  <si>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</si>
  <si>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</si>
  <si>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</si>
  <si>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</si>
  <si>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</si>
  <si>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</si>
  <si>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</si>
  <si>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</si>
  <si>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</si>
  <si>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</si>
  <si>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</si>
  <si>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</si>
  <si>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</si>
  <si>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</si>
  <si>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</si>
  <si>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</si>
  <si>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</si>
  <si>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</si>
  <si>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</si>
  <si>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</si>
  <si>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</si>
  <si>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</si>
  <si>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</si>
  <si>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</si>
  <si>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</si>
  <si>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</si>
  <si>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</si>
  <si>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</si>
  <si>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</si>
  <si>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</si>
  <si>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</si>
  <si>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</si>
  <si>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</si>
  <si>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</si>
  <si>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</si>
  <si>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</si>
  <si>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</si>
  <si>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</si>
  <si>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</si>
  <si>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</si>
  <si>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</si>
  <si>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</si>
  <si>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</si>
  <si>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</si>
  <si>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</si>
  <si>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</si>
  <si>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</si>
  <si>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</si>
  <si>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</si>
  <si>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</si>
  <si>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</si>
  <si>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</si>
  <si>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</si>
  <si>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</si>
  <si>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</si>
  <si>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</si>
  <si>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</si>
  <si>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</si>
  <si>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</si>
  <si>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</si>
  <si>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</si>
  <si>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</si>
  <si>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</si>
  <si>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</si>
  <si>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</si>
  <si>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</si>
  <si>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</si>
  <si>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</si>
  <si>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</si>
  <si>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</si>
  <si>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</si>
  <si>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</si>
  <si>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</si>
  <si>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</si>
  <si>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</si>
  <si>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</si>
  <si>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</si>
  <si>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</si>
  <si>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</si>
  <si>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</si>
  <si>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</si>
  <si>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</si>
  <si>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</si>
  <si>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</si>
  <si>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</si>
  <si>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</si>
  <si>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</si>
  <si>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</si>
  <si>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</si>
  <si>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</si>
  <si>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</si>
  <si>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</si>
  <si>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</si>
  <si>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</si>
  <si>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</si>
  <si>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</si>
  <si>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</si>
  <si>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</si>
  <si>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</si>
  <si>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</si>
  <si>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</si>
  <si>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</si>
  <si>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</si>
  <si>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</si>
  <si>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</si>
  <si>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</si>
  <si>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</si>
  <si>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</si>
  <si>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</si>
  <si>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</si>
  <si>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</si>
  <si>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</si>
  <si>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</si>
  <si>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</si>
  <si>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</si>
  <si>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</si>
  <si>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</si>
  <si>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</si>
  <si>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</si>
  <si>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</si>
  <si>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</si>
  <si>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</si>
  <si>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</si>
  <si>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</si>
  <si>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</si>
  <si>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</si>
  <si>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</si>
  <si>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</si>
  <si>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</si>
  <si>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</si>
  <si>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</si>
  <si>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</si>
  <si>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</si>
  <si>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</si>
  <si>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</si>
  <si>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</si>
  <si>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</si>
  <si>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</si>
  <si>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</si>
  <si>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</si>
  <si>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</si>
  <si>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</si>
  <si>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</si>
  <si>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</si>
  <si>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</si>
  <si>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</si>
  <si>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</si>
  <si>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</si>
  <si>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</si>
  <si>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</si>
  <si>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</si>
  <si>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</si>
  <si>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</si>
  <si>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</si>
  <si>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</si>
  <si>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</si>
  <si>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</si>
  <si>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</si>
  <si>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</si>
  <si>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</si>
  <si>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</si>
  <si>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</si>
  <si>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</si>
  <si>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</si>
  <si>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</si>
  <si>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</si>
  <si>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</si>
  <si>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</si>
  <si>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</si>
  <si>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</si>
  <si>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</si>
  <si>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</si>
  <si>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</si>
  <si>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</si>
  <si>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</si>
  <si>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</si>
  <si>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</si>
  <si>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</si>
  <si>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</si>
  <si>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</si>
  <si>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</si>
  <si>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</si>
  <si>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</si>
  <si>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</si>
  <si>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</si>
  <si>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</si>
  <si>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</si>
  <si>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</si>
  <si>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</si>
  <si>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</si>
  <si>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</si>
  <si>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</si>
  <si>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</si>
  <si>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</si>
  <si>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</si>
  <si>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</si>
  <si>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</si>
  <si>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</si>
  <si>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</si>
  <si>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</si>
  <si>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</si>
  <si>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</si>
  <si>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</si>
  <si>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</si>
  <si>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</si>
  <si>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</si>
  <si>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</si>
  <si>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</si>
  <si>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</si>
  <si>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</si>
  <si>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</si>
  <si>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</si>
  <si>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</si>
  <si>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</si>
  <si>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</si>
  <si>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</si>
  <si>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</si>
  <si>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</si>
  <si>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</si>
  <si>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</si>
  <si>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</si>
  <si>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</si>
  <si>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</si>
  <si>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</si>
  <si>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</si>
  <si>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</si>
  <si>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</si>
  <si>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</si>
  <si>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</si>
  <si>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</si>
  <si>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</si>
  <si>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</si>
  <si>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</si>
  <si>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</si>
  <si>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</si>
  <si>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</si>
  <si>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</si>
  <si>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</si>
  <si>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</si>
  <si>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</si>
  <si>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</si>
  <si>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</si>
  <si>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</si>
  <si>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</si>
  <si>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</si>
  <si>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</si>
  <si>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</si>
  <si>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</si>
  <si>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</si>
  <si>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</si>
  <si>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</si>
  <si>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</si>
  <si>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</si>
  <si>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</si>
  <si>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</si>
  <si>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</si>
  <si>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</si>
  <si>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</si>
  <si>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</si>
  <si>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</si>
  <si>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</si>
  <si>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</si>
  <si>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</si>
  <si>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</si>
  <si>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</si>
  <si>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</si>
  <si>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</si>
  <si>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</si>
  <si>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</si>
  <si>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</si>
  <si>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</si>
  <si>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</si>
  <si>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</si>
  <si>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</si>
  <si>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</si>
  <si>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</si>
  <si>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</si>
  <si>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</si>
  <si>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</si>
  <si>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</si>
  <si>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</si>
  <si>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</si>
  <si>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</si>
  <si>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</si>
  <si>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</si>
  <si>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</si>
  <si>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</si>
  <si>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</si>
  <si>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</si>
  <si>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</si>
  <si>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</si>
  <si>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</si>
  <si>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</si>
  <si>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</si>
  <si>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</si>
  <si>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</si>
  <si>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</si>
  <si>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</si>
  <si>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</si>
  <si>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</si>
  <si>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</si>
  <si>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</si>
  <si>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</si>
  <si>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</si>
  <si>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</si>
  <si>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</si>
  <si>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</si>
  <si>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</si>
  <si>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</si>
  <si>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</si>
  <si>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</si>
  <si>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</si>
  <si>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</si>
  <si>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</si>
  <si>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</si>
  <si>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</si>
  <si>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</si>
  <si>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</si>
  <si>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</si>
  <si>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</si>
  <si>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</si>
  <si>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</si>
  <si>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</si>
  <si>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</si>
  <si>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</si>
  <si>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</si>
  <si>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</si>
  <si>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</si>
  <si>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</si>
  <si>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</si>
  <si>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</si>
  <si>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</si>
  <si>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</si>
  <si>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</si>
  <si>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</si>
  <si>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</si>
  <si>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</si>
  <si>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</si>
  <si>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</si>
  <si>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</si>
  <si>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</si>
  <si>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</si>
  <si>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</si>
  <si>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</si>
  <si>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</si>
  <si>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</si>
  <si>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</si>
  <si>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</si>
  <si>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</si>
  <si>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</si>
  <si>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</si>
  <si>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</si>
  <si>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</si>
  <si>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</si>
  <si>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</si>
  <si>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</si>
  <si>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</si>
  <si>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</si>
  <si>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</si>
  <si>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</si>
  <si>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</si>
  <si>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</si>
  <si>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</si>
  <si>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</si>
  <si>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</si>
  <si>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</si>
  <si>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</si>
  <si>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</si>
  <si>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</si>
  <si>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</si>
  <si>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</si>
  <si>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</si>
  <si>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</si>
  <si>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</si>
  <si>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</si>
  <si>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</si>
  <si>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</si>
  <si>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</si>
  <si>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</si>
  <si>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</si>
  <si>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</si>
  <si>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</si>
  <si>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</si>
  <si>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</si>
  <si>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</si>
  <si>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</si>
  <si>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</si>
  <si>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</si>
  <si>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</si>
  <si>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</si>
  <si>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</si>
  <si>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</si>
  <si>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</si>
  <si>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</si>
  <si>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</si>
  <si>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</si>
  <si>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</si>
  <si>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</si>
  <si>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</si>
  <si>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</si>
  <si>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</si>
  <si>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</si>
  <si>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</si>
  <si>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</si>
  <si>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</si>
  <si>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</si>
  <si>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</si>
  <si>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</si>
  <si>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</si>
  <si>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</si>
  <si>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</si>
  <si>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</si>
  <si>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</si>
  <si>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</si>
  <si>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</si>
  <si>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</si>
  <si>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</si>
  <si>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</si>
  <si>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</si>
  <si>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</si>
  <si>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</si>
  <si>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</si>
  <si>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</si>
  <si>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</si>
  <si>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</si>
  <si>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</si>
  <si>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</si>
  <si>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</si>
  <si>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</si>
  <si>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</si>
  <si>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</si>
  <si>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</si>
  <si>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</si>
  <si>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</si>
  <si>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</si>
  <si>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</si>
  <si>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</si>
  <si>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</si>
  <si>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</si>
  <si>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</si>
  <si>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</si>
  <si>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</si>
  <si>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</si>
  <si>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</si>
  <si>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</si>
  <si>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</si>
  <si>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</si>
  <si>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</si>
  <si>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</si>
  <si>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</si>
  <si>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</si>
  <si>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</si>
  <si>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</si>
  <si>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</si>
  <si>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</si>
  <si>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</si>
  <si>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</si>
  <si>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</si>
  <si>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</si>
  <si>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</si>
  <si>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</si>
  <si>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</si>
  <si>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</si>
  <si>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</si>
  <si>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</si>
  <si>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</si>
  <si>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</si>
  <si>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</si>
  <si>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</si>
  <si>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</si>
  <si>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</si>
  <si>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</si>
  <si>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</si>
  <si>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</si>
  <si>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</si>
  <si>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</si>
  <si>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</si>
  <si>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</si>
  <si>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</si>
  <si>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</si>
  <si>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</si>
  <si>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</si>
  <si>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</si>
  <si>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</si>
  <si>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</si>
  <si>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</si>
  <si>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</si>
  <si>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</si>
  <si>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</si>
  <si>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</si>
  <si>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</si>
  <si>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</si>
  <si>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</si>
  <si>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</si>
  <si>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</si>
  <si>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</si>
  <si>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</si>
  <si>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</si>
  <si>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</si>
  <si>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</si>
  <si>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</si>
  <si>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</si>
  <si>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</si>
  <si>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</si>
  <si>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</si>
  <si>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</si>
  <si>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</si>
  <si>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</si>
  <si>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</si>
  <si>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</si>
  <si>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</si>
  <si>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</si>
  <si>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</si>
  <si>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</si>
  <si>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</si>
  <si>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</si>
  <si>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</si>
  <si>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</si>
  <si>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</si>
  <si>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</si>
  <si>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</si>
  <si>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</si>
  <si>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</si>
  <si>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</si>
  <si>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</si>
  <si>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</si>
  <si>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</si>
  <si>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</si>
  <si>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</si>
  <si>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</si>
  <si>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</si>
  <si>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</si>
  <si>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</si>
  <si>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</si>
  <si>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</si>
  <si>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</si>
  <si>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</si>
  <si>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</si>
  <si>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</si>
  <si>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</si>
  <si>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</si>
  <si>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</si>
  <si>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</si>
  <si>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</si>
  <si>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</si>
  <si>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</si>
  <si>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</si>
  <si>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</si>
  <si>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</si>
  <si>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</si>
  <si>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</si>
  <si>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</si>
  <si>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</si>
  <si>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</si>
  <si>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</si>
  <si>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</si>
  <si>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</si>
  <si>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</si>
  <si>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</si>
  <si>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</si>
  <si>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</si>
  <si>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</si>
  <si>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</si>
  <si>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</si>
  <si>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</si>
  <si>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</si>
  <si>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</si>
  <si>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</si>
  <si>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</si>
  <si>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</si>
  <si>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</si>
  <si>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</si>
  <si>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</si>
  <si>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</si>
  <si>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</si>
  <si>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</si>
  <si>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</si>
  <si>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</si>
  <si>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</si>
  <si>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</si>
  <si>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</si>
  <si>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</si>
  <si>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</si>
  <si>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</si>
  <si>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</si>
  <si>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</si>
  <si>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</si>
  <si>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</si>
  <si>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</si>
  <si>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</si>
  <si>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</si>
  <si>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</si>
  <si>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</si>
  <si>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</si>
  <si>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</si>
  <si>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</si>
  <si>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</si>
  <si>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</si>
  <si>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</si>
  <si>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</si>
  <si>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</si>
  <si>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</si>
  <si>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</si>
  <si>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</si>
  <si>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</si>
  <si>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</si>
  <si>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</si>
  <si>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</si>
  <si>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</si>
  <si>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</si>
  <si>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</si>
  <si>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</si>
  <si>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</si>
  <si>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</si>
  <si>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</si>
  <si>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</si>
  <si>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</si>
  <si>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</si>
  <si>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</si>
  <si>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</si>
  <si>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</si>
  <si>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</si>
  <si>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</si>
  <si>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</si>
  <si>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</si>
  <si>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</si>
  <si>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</si>
  <si>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</si>
  <si>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</si>
  <si>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</si>
  <si>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</si>
  <si>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</si>
  <si>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</si>
  <si>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</si>
  <si>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</si>
  <si>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</si>
  <si>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</si>
  <si>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</si>
  <si>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</si>
  <si>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</si>
  <si>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</si>
  <si>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</si>
  <si>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</si>
  <si>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</si>
  <si>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</si>
  <si>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</si>
  <si>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</si>
  <si>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</si>
  <si>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</si>
  <si>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</si>
  <si>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</si>
  <si>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</si>
  <si>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</si>
  <si>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</si>
  <si>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</si>
  <si>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</si>
  <si>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</si>
  <si>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</si>
  <si>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</si>
  <si>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</si>
  <si>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</si>
  <si>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</si>
  <si>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</si>
  <si>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</si>
  <si>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</si>
  <si>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</si>
  <si>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</si>
  <si>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</si>
  <si>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</si>
  <si>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</si>
  <si>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</si>
  <si>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</si>
  <si>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</si>
  <si>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</si>
  <si>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</si>
  <si>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</si>
  <si>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</si>
  <si>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</si>
  <si>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</si>
  <si>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</si>
  <si>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</si>
  <si>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</si>
  <si>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</si>
  <si>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</si>
  <si>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</si>
  <si>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</si>
  <si>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</si>
  <si>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</si>
  <si>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</si>
  <si>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</si>
  <si>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</si>
  <si>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</si>
  <si>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</si>
  <si>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</si>
  <si>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</si>
  <si>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</si>
  <si>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</si>
  <si>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</si>
  <si>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</si>
  <si>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</si>
  <si>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</si>
  <si>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</si>
  <si>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</si>
  <si>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</si>
  <si>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</si>
  <si>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</si>
  <si>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</si>
  <si>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</si>
  <si>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</si>
  <si>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</si>
  <si>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</si>
  <si>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</si>
  <si>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</si>
  <si>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</si>
  <si>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</si>
  <si>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</si>
  <si>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</si>
  <si>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</si>
  <si>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</si>
  <si>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</si>
  <si>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</si>
  <si>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</si>
  <si>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</si>
  <si>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</si>
  <si>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</si>
  <si>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</si>
  <si>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</si>
  <si>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</si>
  <si>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</si>
  <si>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</si>
  <si>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</si>
  <si>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</si>
  <si>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</si>
  <si>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</si>
  <si>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</si>
  <si>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</si>
  <si>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</si>
  <si>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</si>
  <si>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</si>
  <si>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</si>
  <si>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</si>
  <si>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</si>
  <si>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</si>
  <si>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</si>
  <si>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</si>
  <si>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</si>
  <si>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</si>
  <si>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</si>
  <si>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</si>
  <si>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</si>
  <si>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</si>
  <si>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</si>
  <si>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</si>
  <si>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</si>
  <si>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</si>
  <si>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</si>
  <si>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</si>
  <si>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</si>
  <si>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</si>
  <si>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</si>
  <si>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</si>
  <si>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</si>
  <si>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</si>
  <si>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</si>
  <si>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</si>
  <si>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</si>
  <si>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</si>
  <si>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</si>
  <si>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</si>
  <si>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</si>
  <si>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</si>
  <si>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</si>
  <si>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</si>
  <si>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</si>
  <si>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</si>
  <si>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</si>
  <si>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</si>
  <si>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</si>
  <si>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</si>
  <si>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</si>
  <si>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</si>
  <si>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</si>
  <si>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</si>
  <si>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</si>
  <si>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</si>
  <si>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</si>
  <si>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</si>
  <si>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</si>
  <si>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</si>
  <si>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</si>
  <si>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</si>
  <si>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</si>
  <si>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</si>
  <si>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</si>
  <si>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</si>
  <si>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</si>
  <si>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</si>
  <si>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</si>
  <si>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</si>
  <si>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</si>
  <si>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</si>
  <si>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</si>
  <si>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</si>
  <si>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</si>
  <si>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</si>
  <si>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</si>
  <si>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</si>
  <si>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</si>
  <si>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</si>
  <si>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</si>
  <si>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</si>
  <si>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</si>
  <si>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</si>
  <si>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</si>
  <si>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</si>
  <si>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</si>
  <si>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</si>
  <si>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</si>
  <si>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</si>
  <si>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</si>
  <si>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</si>
  <si>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</si>
  <si>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</si>
  <si>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</si>
  <si>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</si>
  <si>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</si>
  <si>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</si>
  <si>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</si>
  <si>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</si>
  <si>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</si>
  <si>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</si>
  <si>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</si>
  <si>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</si>
  <si>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</si>
  <si>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</si>
  <si>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</si>
  <si>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</si>
  <si>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</si>
  <si>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</si>
  <si>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</si>
  <si>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</si>
  <si>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</si>
  <si>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</si>
  <si>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</si>
  <si>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</si>
  <si>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</si>
  <si>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</si>
  <si>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</si>
  <si>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</si>
  <si>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</si>
  <si>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</si>
  <si>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</si>
  <si>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</si>
  <si>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</si>
  <si>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</si>
  <si>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</si>
  <si>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</si>
  <si>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</si>
  <si>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</si>
  <si>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</si>
  <si>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</si>
  <si>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</si>
  <si>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</si>
  <si>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</si>
  <si>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</si>
  <si>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</si>
  <si>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</si>
  <si>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</si>
  <si>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</si>
  <si>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</si>
  <si>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</si>
  <si>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</si>
  <si>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</si>
  <si>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</si>
  <si>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</si>
  <si>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</si>
  <si>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</si>
  <si>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</si>
  <si>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</si>
  <si>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</si>
  <si>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</si>
  <si>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</si>
  <si>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</si>
  <si>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</si>
  <si>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</si>
  <si>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</si>
  <si>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</si>
  <si>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</si>
  <si>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</si>
  <si>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</si>
  <si>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</si>
  <si>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</si>
  <si>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</si>
  <si>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</si>
  <si>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</si>
  <si>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</si>
  <si>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</si>
  <si>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</si>
  <si>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</si>
  <si>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</si>
  <si>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</si>
  <si>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</si>
  <si>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</si>
  <si>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</si>
  <si>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</si>
  <si>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</si>
  <si>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</si>
  <si>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</si>
  <si>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</si>
  <si>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</si>
  <si>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</si>
  <si>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</si>
  <si>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</si>
  <si>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</si>
  <si>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</si>
  <si>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</si>
  <si>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</si>
  <si>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</si>
  <si>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</si>
  <si>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</si>
  <si>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</si>
  <si>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</si>
  <si>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</si>
  <si>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</si>
  <si>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</si>
  <si>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</si>
  <si>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</si>
  <si>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</si>
  <si>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</si>
  <si>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</si>
  <si>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</si>
  <si>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</si>
  <si>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</si>
  <si>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</si>
  <si>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</si>
  <si>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</si>
  <si>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</si>
  <si>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</si>
  <si>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</si>
  <si>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</si>
  <si>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</si>
  <si>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</si>
  <si>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</si>
  <si>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</si>
  <si>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</si>
  <si>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</si>
  <si>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</si>
  <si>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</si>
  <si>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</si>
  <si>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</si>
  <si>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</si>
  <si>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</si>
  <si>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</si>
  <si>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</si>
  <si>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</si>
  <si>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</si>
  <si>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</si>
  <si>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</si>
  <si>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</si>
  <si>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</si>
  <si>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</si>
  <si>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</si>
  <si>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</si>
  <si>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</si>
  <si>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</si>
  <si>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</si>
  <si>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</si>
  <si>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</si>
  <si>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</si>
  <si>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</si>
  <si>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</si>
  <si>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</si>
  <si>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</si>
  <si>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</si>
  <si>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</si>
  <si>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</si>
  <si>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</si>
  <si>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</si>
  <si>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</si>
  <si>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</si>
  <si>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</si>
  <si>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</si>
  <si>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</si>
  <si>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</si>
  <si>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</si>
  <si>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</si>
  <si>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</si>
  <si>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</si>
  <si>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</si>
  <si>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</si>
  <si>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</si>
  <si>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</si>
  <si>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</si>
  <si>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</si>
  <si>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</si>
  <si>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</si>
  <si>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</si>
  <si>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</si>
  <si>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</si>
  <si>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</si>
  <si>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</si>
  <si>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</si>
  <si>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</si>
  <si>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</si>
  <si>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</si>
  <si>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</si>
  <si>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</si>
  <si>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</si>
  <si>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</si>
  <si>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</si>
  <si>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</si>
  <si>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</si>
  <si>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</si>
  <si>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</si>
  <si>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</si>
  <si>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</si>
  <si>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</si>
  <si>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</si>
  <si>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</si>
  <si>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</si>
  <si>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</si>
  <si>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</si>
  <si>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</si>
  <si>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</si>
  <si>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</si>
  <si>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</si>
  <si>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</si>
  <si>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</si>
  <si>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</si>
  <si>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</si>
  <si>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</si>
  <si>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</si>
  <si>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</si>
  <si>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</si>
  <si>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</si>
  <si>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</si>
  <si>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</si>
  <si>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</si>
  <si>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</si>
  <si>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</si>
  <si>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</si>
  <si>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</si>
  <si>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</si>
  <si>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</si>
  <si>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</si>
  <si>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</si>
  <si>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</si>
  <si>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</si>
  <si>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</si>
  <si>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</si>
  <si>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</si>
  <si>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</si>
  <si>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</si>
  <si>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</si>
  <si>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</si>
  <si>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</si>
  <si>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</si>
  <si>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</si>
  <si>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</si>
  <si>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</si>
  <si>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</si>
  <si>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</si>
  <si>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</si>
  <si>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</si>
  <si>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</si>
  <si>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</si>
  <si>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</si>
  <si>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</si>
  <si>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</si>
  <si>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</si>
  <si>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</si>
  <si>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</si>
  <si>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</si>
  <si>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</si>
  <si>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</si>
  <si>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</si>
  <si>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</si>
  <si>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</si>
  <si>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</si>
  <si>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</si>
  <si>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</si>
  <si>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</si>
  <si>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</si>
  <si>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</si>
  <si>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</si>
  <si>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</si>
  <si>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</si>
  <si>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</si>
  <si>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</si>
  <si>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</si>
  <si>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</si>
  <si>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</si>
  <si>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</si>
  <si>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</si>
  <si>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</si>
  <si>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</si>
  <si>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</si>
  <si>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</si>
  <si>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</si>
  <si>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</si>
  <si>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</si>
  <si>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</si>
  <si>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</si>
  <si>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</si>
  <si>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</si>
  <si>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</si>
  <si>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</si>
  <si>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</si>
  <si>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</si>
  <si>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</si>
  <si>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</si>
  <si>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</si>
  <si>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</si>
  <si>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</si>
  <si>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</si>
  <si>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</si>
  <si>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</si>
  <si>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</si>
  <si>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</si>
  <si>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</si>
  <si>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</si>
  <si>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</si>
  <si>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</si>
  <si>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</si>
  <si>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</si>
  <si>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</si>
  <si>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</si>
  <si>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</si>
  <si>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</si>
  <si>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</si>
  <si>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</si>
  <si>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</si>
  <si>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</si>
  <si>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</si>
  <si>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</si>
  <si>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</si>
  <si>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</si>
  <si>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</si>
  <si>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</si>
  <si>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</si>
  <si>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</si>
  <si>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</si>
  <si>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</si>
  <si>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</si>
  <si>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</si>
  <si>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</si>
  <si>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</si>
  <si>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</si>
  <si>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</si>
  <si>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</si>
  <si>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</si>
  <si>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</si>
  <si>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</si>
  <si>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</si>
  <si>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</si>
  <si>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</si>
  <si>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</si>
  <si>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</si>
  <si>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</si>
  <si>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</si>
  <si>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</si>
  <si>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</si>
  <si>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</si>
  <si>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</si>
  <si>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</si>
  <si>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</si>
  <si>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</si>
  <si>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</si>
  <si>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</si>
  <si>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</si>
  <si>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</si>
  <si>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</si>
  <si>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</si>
  <si>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</si>
  <si>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</si>
  <si>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</si>
  <si>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</si>
  <si>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</si>
  <si>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</si>
  <si>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</si>
  <si>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</si>
  <si>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</si>
  <si>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</si>
  <si>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</si>
  <si>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</si>
  <si>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</si>
  <si>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</si>
  <si>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</si>
  <si>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</si>
  <si>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</si>
  <si>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</si>
  <si>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</si>
  <si>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</si>
  <si>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</si>
  <si>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</si>
  <si>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</si>
  <si>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</si>
  <si>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</si>
  <si>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</si>
  <si>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</si>
  <si>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</si>
  <si>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</si>
  <si>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</si>
  <si>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</si>
  <si>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</si>
  <si>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</si>
  <si>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</si>
  <si>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</si>
  <si>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</si>
  <si>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</si>
  <si>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</si>
  <si>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</si>
  <si>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</si>
  <si>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</si>
  <si>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</si>
  <si>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</si>
  <si>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</si>
  <si>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</si>
  <si>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</si>
  <si>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</si>
  <si>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</si>
  <si>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</si>
  <si>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</si>
  <si>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</si>
  <si>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</si>
  <si>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</si>
  <si>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</si>
  <si>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</si>
  <si>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</si>
  <si>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</si>
  <si>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</si>
  <si>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</si>
  <si>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</si>
  <si>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</si>
  <si>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</si>
  <si>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</si>
  <si>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</si>
  <si>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</si>
  <si>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</si>
  <si>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</si>
  <si>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</si>
  <si>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</si>
  <si>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</si>
  <si>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</si>
  <si>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</si>
  <si>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</si>
  <si>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</si>
  <si>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</si>
  <si>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</si>
  <si>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</si>
  <si>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</si>
  <si>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</si>
  <si>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</si>
  <si>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</si>
  <si>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</si>
  <si>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</si>
  <si>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</si>
  <si>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</si>
  <si>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</si>
  <si>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</si>
  <si>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</si>
  <si>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</si>
  <si>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</si>
  <si>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</si>
  <si>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</si>
  <si>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</si>
  <si>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</si>
  <si>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</si>
  <si>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</si>
  <si>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</si>
  <si>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</si>
  <si>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</si>
  <si>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</si>
  <si>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</si>
  <si>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</si>
  <si>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</si>
  <si>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</si>
  <si>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</si>
  <si>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</si>
  <si>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</si>
  <si>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</si>
  <si>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</si>
  <si>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</si>
  <si>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</si>
  <si>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</si>
  <si>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</si>
  <si>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</si>
  <si>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</si>
  <si>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</si>
  <si>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</si>
  <si>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</si>
  <si>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</si>
  <si>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</si>
  <si>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</si>
  <si>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</si>
  <si>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</si>
  <si>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</si>
  <si>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</si>
  <si>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</si>
  <si>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</si>
  <si>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</si>
  <si>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</si>
  <si>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</si>
  <si>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</si>
  <si>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</si>
  <si>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</si>
  <si>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</si>
  <si>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</si>
  <si>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</si>
  <si>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</si>
  <si>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</si>
  <si>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</si>
  <si>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</si>
  <si>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</si>
  <si>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</si>
  <si>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</si>
  <si>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</si>
  <si>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</si>
  <si>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</si>
  <si>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</si>
  <si>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</si>
  <si>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</si>
  <si>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</si>
  <si>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</si>
  <si>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</si>
  <si>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</si>
  <si>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</si>
  <si>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</si>
  <si>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</si>
  <si>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</si>
  <si>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</si>
  <si>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</si>
  <si>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</si>
  <si>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</si>
  <si>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</si>
  <si>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</si>
  <si>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</si>
  <si>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</si>
  <si>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</si>
  <si>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</si>
  <si>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</si>
  <si>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</si>
  <si>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</si>
  <si>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</si>
  <si>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</si>
  <si>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</si>
  <si>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</si>
  <si>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</si>
  <si>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</si>
  <si>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</si>
  <si>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</si>
  <si>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</si>
  <si>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</si>
  <si>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</si>
  <si>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</si>
  <si>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</si>
  <si>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</si>
  <si>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</si>
  <si>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</si>
  <si>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</si>
  <si>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</si>
  <si>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</si>
  <si>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</si>
  <si>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</si>
  <si>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</si>
  <si>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</si>
  <si>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</si>
  <si>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</si>
  <si>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</si>
  <si>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</si>
  <si>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</si>
  <si>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</si>
  <si>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</si>
  <si>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</si>
  <si>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</si>
  <si>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</si>
  <si>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</si>
  <si>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</si>
  <si>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</si>
  <si>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</si>
  <si>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</si>
  <si>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</si>
  <si>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</si>
  <si>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</si>
  <si>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</si>
  <si>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</si>
  <si>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</si>
  <si>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</si>
  <si>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</si>
  <si>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</si>
  <si>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</si>
  <si>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</si>
  <si>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</si>
  <si>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</si>
  <si>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</si>
  <si>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</si>
  <si>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</si>
  <si>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</si>
  <si>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</si>
  <si>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</si>
  <si>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</si>
  <si>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</si>
  <si>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</si>
  <si>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</si>
  <si>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</si>
  <si>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</si>
  <si>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</si>
  <si>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</si>
  <si>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</si>
  <si>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</si>
  <si>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</si>
  <si>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</si>
  <si>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</si>
  <si>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</si>
  <si>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</si>
  <si>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</si>
  <si>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</si>
  <si>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</si>
  <si>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</si>
  <si>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</si>
  <si>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</si>
  <si>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</si>
  <si>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</si>
  <si>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</si>
  <si>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</si>
  <si>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</si>
  <si>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</si>
  <si>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</si>
  <si>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</si>
  <si>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</si>
  <si>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</si>
  <si>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</si>
  <si>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</si>
  <si>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</si>
  <si>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</si>
  <si>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</si>
  <si>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</si>
  <si>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</si>
  <si>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</si>
  <si>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</si>
  <si>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</si>
  <si>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</si>
  <si>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</si>
  <si>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</si>
  <si>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</si>
  <si>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</si>
  <si>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</si>
  <si>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</si>
  <si>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</si>
  <si>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</si>
  <si>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</si>
  <si>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</si>
  <si>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</si>
  <si>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</si>
  <si>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</si>
  <si>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</si>
  <si>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</si>
  <si>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</si>
  <si>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</si>
  <si>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</si>
  <si>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</si>
  <si>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</si>
  <si>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</si>
  <si>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</si>
  <si>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</si>
  <si>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</si>
  <si>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</si>
  <si>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</si>
  <si>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</si>
  <si>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</si>
  <si>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</si>
  <si>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</si>
  <si>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</si>
  <si>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</si>
  <si>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</si>
  <si>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</si>
  <si>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</si>
  <si>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</si>
  <si>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</si>
  <si>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</si>
  <si>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</si>
  <si>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</si>
  <si>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</si>
  <si>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</si>
  <si>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</si>
  <si>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</si>
  <si>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</si>
  <si>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</si>
  <si>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</si>
  <si>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</si>
  <si>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</si>
  <si>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</si>
  <si>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</si>
  <si>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</si>
  <si>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</si>
  <si>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</si>
  <si>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</si>
  <si>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</si>
  <si>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</si>
  <si>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</si>
  <si>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</si>
  <si>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</si>
  <si>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</si>
  <si>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</si>
  <si>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</si>
  <si>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</si>
  <si>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</si>
  <si>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</si>
  <si>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</si>
  <si>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</si>
  <si>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</si>
  <si>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</si>
  <si>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</si>
  <si>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</si>
  <si>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</si>
  <si>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</si>
  <si>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</si>
  <si>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</si>
  <si>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</si>
  <si>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</si>
  <si>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</si>
  <si>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</si>
  <si>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</si>
  <si>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</si>
  <si>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</si>
  <si>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</si>
  <si>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</si>
  <si>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</si>
  <si>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</si>
  <si>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</si>
  <si>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</si>
  <si>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</si>
  <si>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</si>
  <si>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</si>
  <si>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</si>
  <si>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</si>
  <si>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</si>
  <si>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</si>
  <si>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</si>
  <si>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</si>
  <si>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</si>
  <si>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</si>
  <si>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</si>
  <si>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</si>
  <si>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</si>
  <si>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</si>
  <si>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</si>
  <si>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</si>
  <si>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</si>
  <si>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</si>
  <si>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</si>
  <si>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</si>
  <si>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</si>
  <si>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</si>
  <si>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</si>
  <si>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</si>
  <si>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</si>
  <si>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</si>
  <si>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</si>
  <si>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</si>
  <si>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</si>
  <si>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</si>
  <si>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</si>
  <si>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</si>
  <si>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</si>
  <si>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</si>
  <si>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</si>
  <si>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</si>
  <si>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</si>
  <si>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</si>
  <si>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</si>
  <si>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</si>
  <si>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</si>
  <si>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</si>
  <si>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</si>
  <si>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</si>
  <si>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</si>
  <si>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</si>
  <si>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</si>
  <si>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</si>
  <si>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</si>
  <si>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</si>
  <si>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</si>
  <si>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</si>
  <si>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</si>
  <si>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</si>
  <si>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</si>
  <si>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</si>
  <si>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</si>
  <si>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</si>
  <si>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</si>
  <si>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</si>
  <si>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</si>
  <si>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</si>
  <si>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</si>
  <si>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</si>
  <si>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</si>
  <si>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</si>
  <si>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</si>
  <si>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</si>
  <si>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</si>
  <si>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</si>
  <si>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</si>
  <si>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</si>
  <si>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</si>
  <si>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</si>
  <si>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</si>
  <si>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</si>
  <si>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</si>
  <si>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</si>
  <si>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</si>
  <si>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</si>
  <si>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</si>
  <si>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</si>
  <si>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</si>
  <si>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</si>
  <si>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</si>
  <si>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</si>
  <si>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</si>
  <si>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</si>
  <si>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</si>
  <si>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</si>
  <si>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</si>
  <si>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</si>
  <si>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</si>
  <si>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</si>
  <si>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</si>
  <si>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</si>
  <si>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</si>
  <si>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</si>
  <si>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</si>
  <si>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</si>
  <si>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</si>
  <si>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</si>
  <si>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</si>
  <si>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</si>
  <si>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</si>
  <si>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</si>
  <si>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</si>
  <si>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</si>
  <si>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</si>
  <si>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</si>
  <si>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</si>
  <si>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</si>
  <si>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</si>
  <si>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</si>
  <si>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</si>
  <si>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</si>
  <si>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</si>
  <si>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</si>
  <si>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</si>
  <si>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</si>
  <si>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</si>
  <si>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</si>
  <si>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</si>
  <si>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</si>
  <si>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</si>
  <si>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</si>
  <si>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</si>
  <si>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</si>
  <si>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</si>
  <si>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</si>
  <si>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</si>
  <si>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</si>
  <si>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</si>
  <si>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</si>
  <si>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</si>
  <si>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</si>
  <si>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</si>
  <si>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</si>
  <si>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</si>
  <si>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</si>
  <si>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</si>
  <si>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</si>
  <si>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</si>
  <si>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</si>
  <si>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</si>
  <si>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</si>
  <si>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</si>
  <si>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</si>
  <si>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</si>
  <si>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</si>
  <si>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</si>
  <si>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</si>
  <si>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</si>
  <si>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</si>
  <si>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</si>
  <si>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</si>
  <si>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</si>
  <si>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</si>
  <si>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</si>
  <si>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</si>
  <si>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</si>
  <si>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</si>
  <si>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</si>
  <si>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</si>
  <si>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</si>
  <si>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</si>
  <si>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</si>
  <si>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</si>
  <si>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</si>
  <si>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</si>
  <si>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</si>
  <si>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</si>
  <si>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</si>
  <si>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</si>
  <si>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</si>
  <si>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</si>
  <si>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</si>
  <si>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</si>
  <si>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</si>
  <si>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</si>
  <si>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</si>
  <si>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</si>
  <si>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</si>
  <si>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</si>
  <si>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</si>
  <si>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</si>
  <si>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</si>
  <si>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</si>
  <si>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</si>
  <si>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</si>
  <si>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</si>
  <si>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</si>
  <si>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</si>
  <si>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</si>
  <si>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</si>
  <si>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</si>
  <si>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</si>
  <si>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</si>
  <si>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</si>
  <si>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</si>
  <si>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</si>
  <si>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</si>
  <si>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</si>
  <si>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</si>
  <si>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</si>
  <si>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</si>
  <si>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</si>
  <si>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</si>
  <si>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</si>
  <si>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</si>
  <si>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</si>
  <si>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</si>
  <si>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</si>
  <si>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</si>
  <si>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</si>
  <si>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</si>
  <si>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</si>
  <si>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</si>
  <si>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</si>
  <si>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</si>
  <si>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</si>
  <si>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</si>
  <si>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</si>
  <si>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</si>
  <si>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</si>
  <si>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</si>
  <si>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</si>
  <si>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</si>
  <si>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</si>
  <si>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</si>
  <si>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</si>
  <si>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</si>
  <si>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</si>
  <si>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</si>
  <si>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</si>
  <si>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</si>
  <si>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</si>
  <si>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</si>
  <si>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</si>
  <si>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</si>
  <si>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</si>
  <si>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</si>
  <si>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</si>
  <si>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</si>
  <si>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</si>
  <si>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</si>
  <si>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</si>
  <si>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</si>
  <si>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</si>
  <si>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</si>
  <si>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</si>
  <si>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</si>
  <si>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</si>
  <si>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</si>
  <si>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</si>
  <si>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</si>
  <si>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</si>
  <si>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</si>
  <si>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</si>
  <si>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</si>
  <si>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</si>
  <si>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</si>
  <si>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</si>
  <si>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</si>
  <si>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</si>
  <si>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</si>
  <si>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</si>
  <si>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</si>
  <si>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</si>
  <si>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</si>
  <si>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</si>
  <si>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</si>
  <si>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</si>
  <si>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</si>
  <si>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</si>
  <si>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</si>
  <si>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</si>
  <si>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</si>
  <si>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</si>
  <si>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</si>
  <si>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</si>
  <si>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</si>
  <si>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</si>
  <si>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</si>
  <si>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</si>
  <si>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</si>
  <si>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</si>
  <si>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</si>
  <si>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</si>
  <si>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</si>
  <si>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</si>
  <si>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</si>
  <si>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</si>
  <si>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</si>
  <si>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</si>
  <si>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</si>
  <si>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</si>
  <si>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</si>
  <si>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</si>
  <si>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</si>
  <si>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</si>
  <si>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</si>
  <si>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</si>
  <si>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</si>
  <si>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</si>
  <si>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</si>
  <si>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</si>
  <si>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</si>
  <si>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</si>
  <si>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</si>
  <si>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</si>
  <si>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</si>
  <si>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</si>
  <si>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</si>
  <si>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</si>
  <si>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</si>
  <si>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</si>
  <si>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</si>
  <si>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</si>
  <si>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</si>
  <si>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</si>
  <si>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</si>
  <si>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</si>
  <si>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</si>
  <si>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</si>
  <si>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</si>
  <si>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</si>
  <si>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</si>
  <si>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</si>
  <si>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</si>
  <si>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</si>
  <si>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</si>
  <si>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</si>
  <si>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</si>
  <si>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</si>
  <si>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</si>
  <si>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</si>
  <si>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</si>
  <si>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</si>
  <si>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</si>
  <si>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</si>
  <si>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</si>
  <si>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</si>
  <si>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</si>
  <si>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</si>
  <si>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</si>
  <si>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</si>
  <si>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</si>
  <si>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</si>
  <si>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</si>
  <si>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</si>
  <si>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</si>
  <si>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</si>
  <si>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</si>
  <si>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</si>
  <si>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</si>
  <si>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</si>
  <si>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</si>
  <si>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</si>
  <si>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</si>
  <si>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</si>
  <si>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</si>
  <si>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</si>
  <si>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</si>
  <si>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</si>
  <si>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</si>
  <si>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</si>
  <si>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</si>
  <si>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</si>
  <si>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</si>
  <si>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</si>
  <si>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</si>
  <si>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</si>
  <si>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</si>
  <si>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</si>
  <si>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</si>
  <si>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</si>
  <si>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</si>
  <si>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</si>
  <si>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</si>
  <si>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</si>
  <si>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</si>
  <si>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</si>
  <si>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</si>
  <si>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</si>
  <si>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</si>
  <si>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</si>
  <si>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</si>
  <si>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</si>
  <si>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</si>
  <si>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</si>
  <si>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</si>
  <si>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</si>
  <si>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</si>
  <si>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</si>
  <si>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</si>
  <si>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</si>
  <si>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</si>
  <si>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</si>
  <si>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</si>
  <si>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</si>
  <si>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</si>
  <si>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</si>
  <si>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</si>
  <si>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</si>
  <si>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</si>
  <si>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</si>
  <si>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</si>
  <si>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</si>
  <si>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</si>
  <si>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</si>
  <si>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</si>
  <si>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</si>
  <si>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</si>
  <si>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</si>
  <si>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</si>
  <si>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</si>
  <si>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</si>
  <si>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</si>
  <si>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</si>
  <si>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</si>
  <si>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</si>
  <si>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</si>
  <si>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</si>
  <si>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</si>
  <si>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</si>
  <si>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</si>
  <si>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</si>
  <si>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</si>
  <si>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</si>
  <si>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</si>
  <si>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</si>
  <si>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</si>
  <si>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</si>
  <si>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</si>
  <si>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</si>
  <si>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</si>
  <si>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</si>
  <si>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</si>
  <si>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</si>
  <si>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</si>
  <si>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</si>
  <si>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</si>
  <si>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</si>
  <si>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</si>
  <si>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</si>
  <si>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</si>
  <si>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</si>
  <si>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</si>
  <si>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</si>
  <si>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</si>
  <si>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</si>
  <si>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</si>
  <si>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</si>
  <si>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</si>
  <si>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</si>
  <si>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</si>
  <si>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</si>
  <si>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</si>
  <si>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</si>
  <si>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</si>
  <si>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</si>
  <si>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</si>
  <si>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</si>
  <si>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</si>
  <si>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</si>
  <si>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</si>
  <si>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</si>
  <si>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</si>
  <si>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</si>
  <si>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</si>
  <si>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</si>
  <si>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</si>
  <si>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</si>
  <si>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</si>
  <si>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</si>
  <si>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</si>
  <si>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</si>
  <si>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</si>
  <si>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</si>
  <si>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</si>
  <si>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</si>
  <si>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</si>
  <si>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</si>
  <si>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</si>
  <si>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</si>
  <si>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</si>
  <si>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</si>
  <si>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</si>
  <si>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</si>
  <si>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</si>
  <si>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</si>
  <si>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</si>
  <si>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</si>
  <si>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</si>
  <si>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</si>
  <si>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</si>
  <si>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</si>
  <si>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</si>
  <si>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</si>
  <si>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</si>
  <si>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</si>
  <si>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</si>
  <si>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</si>
  <si>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</si>
  <si>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</si>
  <si>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</si>
  <si>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</si>
  <si>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</si>
  <si>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</si>
  <si>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</si>
  <si>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</si>
  <si>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</si>
  <si>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</si>
  <si>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</si>
  <si>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</si>
  <si>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</si>
  <si>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</si>
  <si>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</si>
  <si>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</si>
  <si>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</si>
  <si>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</si>
  <si>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</si>
  <si>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</si>
  <si>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</si>
  <si>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</si>
  <si>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</si>
  <si>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</si>
  <si>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</si>
  <si>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</si>
  <si>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</si>
  <si>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</si>
  <si>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</si>
  <si>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</si>
  <si>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</si>
  <si>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</si>
  <si>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</si>
  <si>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</si>
  <si>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</si>
  <si>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</si>
  <si>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</si>
  <si>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</si>
  <si>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</si>
  <si>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</si>
  <si>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</si>
  <si>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</si>
  <si>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</si>
  <si>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</si>
  <si>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</si>
  <si>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</si>
  <si>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</si>
  <si>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</si>
  <si>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</si>
  <si>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</si>
  <si>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</si>
  <si>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</si>
  <si>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</si>
  <si>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</si>
  <si>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</si>
  <si>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</si>
  <si>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</si>
  <si>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</si>
  <si>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</si>
  <si>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</si>
  <si>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</si>
  <si>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</si>
  <si>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</si>
  <si>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</si>
  <si>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</si>
  <si>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</si>
  <si>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</si>
  <si>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</si>
  <si>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</si>
  <si>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</si>
  <si>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</si>
  <si>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</si>
  <si>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</si>
  <si>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</si>
  <si>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</si>
  <si>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</si>
  <si>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</si>
  <si>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</si>
  <si>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</si>
  <si>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</si>
  <si>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</si>
  <si>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</si>
  <si>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</si>
  <si>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</si>
  <si>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</si>
  <si>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</si>
  <si>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</si>
  <si>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</si>
  <si>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</si>
  <si>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</si>
  <si>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</si>
  <si>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</si>
  <si>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</si>
  <si>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</si>
  <si>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</si>
  <si>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</si>
  <si>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</si>
  <si>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</si>
  <si>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</si>
  <si>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</si>
  <si>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</si>
  <si>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</si>
  <si>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</si>
  <si>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</si>
  <si>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</si>
  <si>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</si>
  <si>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</si>
  <si>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</si>
  <si>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</si>
  <si>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</si>
  <si>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</si>
  <si>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</si>
  <si>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</si>
  <si>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</si>
  <si>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</si>
  <si>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</si>
  <si>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</si>
  <si>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</si>
  <si>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</si>
  <si>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</si>
  <si>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</si>
  <si>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</si>
  <si>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</si>
  <si>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</si>
  <si>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</si>
  <si>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</si>
  <si>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</si>
  <si>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</si>
  <si>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</si>
  <si>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</si>
  <si>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</si>
  <si>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</si>
  <si>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</si>
  <si>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</si>
  <si>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</si>
  <si>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</si>
  <si>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</si>
  <si>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</si>
  <si>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</si>
  <si>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</si>
  <si>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</si>
  <si>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</si>
  <si>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</si>
  <si>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</si>
  <si>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</si>
  <si>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</si>
  <si>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</si>
  <si>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</si>
  <si>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</si>
  <si>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</si>
  <si>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</si>
  <si>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</si>
  <si>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</si>
  <si>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</si>
  <si>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</si>
  <si>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</si>
  <si>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</si>
  <si>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</si>
  <si>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</si>
  <si>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</si>
  <si>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</si>
  <si>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</si>
  <si>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</si>
  <si>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</si>
  <si>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</si>
  <si>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</si>
  <si>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</si>
  <si>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</si>
  <si>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</si>
  <si>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</si>
  <si>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</si>
  <si>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</si>
  <si>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</si>
  <si>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</si>
  <si>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</si>
  <si>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</si>
  <si>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</si>
  <si>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</si>
  <si>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</si>
  <si>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</si>
  <si>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</si>
  <si>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</si>
  <si>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</si>
  <si>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</si>
  <si>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</si>
  <si>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</si>
  <si>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</si>
  <si>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</si>
  <si>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</si>
  <si>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</si>
  <si>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</si>
  <si>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</si>
  <si>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</si>
  <si>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</si>
  <si>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</si>
  <si>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</si>
  <si>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</si>
  <si>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</si>
  <si>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</si>
  <si>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</si>
  <si>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</si>
  <si>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</si>
  <si>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</si>
  <si>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</si>
  <si>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</si>
  <si>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</si>
  <si>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</si>
  <si>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</si>
  <si>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</si>
  <si>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</si>
  <si>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</si>
  <si>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</si>
  <si>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</si>
  <si>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</si>
  <si>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</si>
  <si>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</si>
  <si>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</si>
  <si>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</si>
  <si>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</si>
  <si>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</si>
  <si>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</si>
  <si>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</si>
  <si>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</si>
  <si>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</si>
  <si>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</si>
  <si>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</si>
  <si>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</si>
  <si>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</si>
  <si>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</si>
  <si>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</si>
  <si>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</si>
  <si>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</si>
  <si>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</si>
  <si>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</si>
  <si>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</si>
  <si>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</si>
  <si>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</si>
  <si>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</si>
  <si>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</si>
  <si>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</si>
  <si>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</si>
  <si>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</si>
  <si>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</si>
  <si>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</si>
  <si>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</si>
  <si>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</si>
  <si>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</si>
  <si>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</si>
  <si>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</si>
  <si>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</si>
  <si>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</si>
  <si>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</si>
  <si>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</si>
  <si>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</si>
  <si>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</si>
  <si>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</si>
  <si>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</si>
  <si>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</si>
  <si>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</si>
  <si>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</si>
  <si>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</si>
  <si>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</si>
  <si>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</si>
  <si>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</si>
  <si>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</si>
  <si>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</si>
  <si>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</si>
  <si>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</si>
  <si>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</si>
  <si>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</si>
  <si>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</si>
  <si>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</si>
  <si>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</si>
  <si>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</si>
  <si>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</si>
  <si>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</si>
  <si>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</si>
  <si>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</si>
  <si>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</si>
  <si>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</si>
  <si>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</si>
  <si>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</si>
  <si>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</si>
  <si>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</si>
  <si>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</si>
  <si>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</si>
  <si>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</si>
  <si>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</si>
  <si>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</si>
  <si>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</si>
  <si>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</si>
  <si>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</si>
  <si>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</si>
  <si>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</si>
  <si>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</si>
  <si>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</si>
  <si>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</si>
  <si>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</si>
  <si>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</si>
  <si>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</si>
  <si>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</si>
  <si>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</si>
  <si>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</si>
  <si>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</si>
  <si>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</si>
  <si>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</si>
  <si>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</si>
  <si>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</si>
  <si>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</si>
  <si>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</si>
  <si>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</si>
  <si>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</si>
  <si>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</si>
  <si>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</si>
  <si>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</si>
  <si>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</si>
  <si>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</si>
  <si>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</si>
  <si>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</si>
  <si>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</si>
  <si>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</si>
  <si>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</si>
  <si>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</si>
  <si>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</si>
  <si>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</si>
  <si>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</si>
  <si>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</si>
  <si>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</si>
  <si>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</si>
  <si>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</si>
  <si>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</si>
  <si>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</si>
  <si>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</si>
  <si>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</si>
  <si>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</si>
  <si>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</si>
  <si>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</si>
  <si>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</si>
  <si>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</si>
  <si>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</si>
  <si>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</si>
  <si>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</si>
  <si>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</si>
  <si>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</si>
  <si>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</si>
  <si>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</si>
  <si>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</si>
  <si>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</si>
  <si>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</si>
  <si>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</si>
  <si>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</si>
  <si>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</si>
  <si>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</si>
  <si>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</si>
  <si>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</si>
  <si>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</si>
  <si>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</si>
  <si>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</si>
  <si>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</si>
  <si>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</si>
  <si>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</si>
  <si>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</si>
  <si>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</si>
  <si>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</si>
  <si>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</si>
  <si>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</si>
  <si>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</si>
  <si>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</si>
  <si>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</si>
  <si>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</si>
  <si>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</si>
  <si>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</si>
  <si>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</si>
  <si>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</si>
  <si>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</si>
  <si>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</si>
  <si>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</si>
  <si>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</si>
  <si>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</si>
  <si>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</si>
  <si>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</si>
  <si>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</si>
  <si>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</si>
  <si>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</si>
  <si>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</si>
  <si>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</si>
  <si>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</si>
  <si>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</si>
  <si>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</si>
  <si>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</si>
  <si>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</si>
  <si>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</si>
  <si>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</si>
  <si>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</si>
  <si>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</si>
  <si>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</si>
  <si>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</si>
  <si>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</si>
  <si>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</si>
  <si>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</si>
  <si>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</si>
  <si>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</si>
  <si>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</si>
  <si>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</si>
  <si>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</si>
  <si>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</si>
  <si>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</si>
  <si>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</si>
  <si>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</si>
  <si>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</si>
  <si>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</si>
  <si>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</si>
  <si>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</si>
  <si>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</si>
  <si>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</si>
  <si>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</si>
  <si>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</si>
  <si>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</si>
  <si>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</si>
  <si>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</si>
  <si>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</si>
  <si>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</si>
  <si>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</si>
  <si>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</si>
  <si>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</si>
  <si>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</si>
  <si>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</si>
  <si>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</si>
  <si>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</si>
  <si>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</si>
  <si>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</si>
  <si>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</si>
  <si>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</si>
  <si>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</si>
  <si>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</si>
  <si>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</si>
  <si>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</si>
  <si>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</si>
  <si>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</si>
  <si>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</si>
  <si>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</si>
  <si>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</si>
  <si>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</si>
  <si>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</si>
  <si>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</si>
  <si>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</si>
  <si>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</si>
  <si>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</si>
  <si>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</si>
  <si>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</si>
  <si>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</si>
  <si>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</si>
  <si>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</si>
  <si>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</si>
  <si>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</si>
  <si>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</si>
  <si>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</si>
  <si>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</si>
  <si>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</si>
  <si>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</si>
  <si>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</si>
  <si>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</si>
  <si>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</si>
  <si>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</si>
  <si>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</si>
  <si>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</si>
  <si>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</si>
  <si>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</si>
  <si>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</si>
  <si>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</si>
  <si>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</si>
  <si>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</si>
  <si>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</si>
  <si>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</si>
  <si>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</si>
  <si>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</si>
  <si>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</si>
  <si>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</si>
  <si>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</si>
  <si>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</si>
  <si>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</si>
  <si>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</si>
  <si>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</si>
  <si>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</si>
  <si>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</si>
  <si>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</si>
  <si>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</si>
  <si>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</si>
  <si>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</si>
  <si>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</si>
  <si>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</si>
  <si>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</si>
  <si>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</si>
  <si>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</si>
  <si>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</si>
  <si>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</si>
  <si>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</si>
  <si>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</si>
  <si>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</si>
  <si>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</si>
  <si>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</si>
  <si>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</si>
  <si>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</si>
  <si>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</si>
  <si>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</si>
  <si>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</si>
  <si>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</si>
  <si>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</si>
  <si>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</si>
  <si>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</si>
  <si>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</si>
  <si>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</si>
  <si>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</si>
  <si>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</si>
  <si>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</si>
  <si>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</si>
  <si>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</si>
  <si>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</si>
  <si>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</si>
  <si>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</si>
  <si>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</si>
  <si>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</si>
  <si>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</si>
  <si>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</si>
  <si>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</si>
  <si>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</si>
  <si>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</si>
  <si>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</si>
  <si>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</si>
  <si>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</si>
  <si>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</si>
  <si>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</si>
  <si>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</si>
  <si>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</si>
  <si>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</si>
  <si>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</si>
  <si>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</si>
  <si>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</si>
  <si>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</si>
  <si>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</si>
  <si>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</si>
  <si>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</si>
  <si>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</si>
  <si>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</si>
  <si>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</si>
  <si>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</si>
  <si>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</si>
  <si>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</si>
  <si>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</si>
  <si>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</si>
  <si>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</si>
  <si>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</si>
  <si>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</si>
  <si>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</si>
  <si>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</si>
  <si>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</si>
  <si>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</si>
  <si>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</si>
  <si>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</si>
  <si>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</si>
  <si>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</si>
  <si>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</si>
  <si>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</si>
  <si>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</si>
  <si>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</si>
  <si>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</si>
  <si>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</si>
  <si>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</si>
  <si>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</si>
  <si>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</si>
  <si>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</si>
  <si>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</si>
  <si>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</si>
  <si>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</si>
  <si>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</si>
  <si>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</si>
  <si>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</si>
  <si>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</si>
  <si>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</si>
  <si>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</si>
  <si>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</si>
  <si>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</si>
  <si>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</si>
  <si>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</si>
  <si>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</si>
  <si>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</si>
  <si>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</si>
  <si>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</si>
  <si>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</si>
  <si>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</si>
  <si>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</si>
  <si>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</si>
  <si>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</si>
  <si>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</si>
  <si>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</si>
  <si>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</si>
  <si>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</si>
  <si>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</si>
  <si>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</si>
  <si>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</si>
  <si>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</si>
  <si>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</si>
  <si>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</si>
  <si>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</si>
  <si>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</si>
  <si>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</si>
  <si>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</si>
  <si>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</si>
  <si>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</si>
  <si>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</si>
  <si>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</si>
  <si>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</si>
  <si>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</si>
  <si>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</si>
  <si>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</si>
  <si>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</si>
  <si>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</si>
  <si>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</si>
  <si>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</si>
  <si>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</si>
  <si>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</si>
  <si>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</si>
  <si>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</si>
  <si>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</si>
  <si>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</si>
  <si>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</si>
  <si>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</si>
  <si>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</si>
  <si>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</si>
  <si>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</si>
  <si>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</si>
  <si>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</si>
  <si>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</si>
  <si>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</si>
  <si>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</si>
  <si>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</si>
  <si>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</si>
  <si>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</si>
  <si>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</si>
  <si>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</si>
  <si>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</si>
  <si>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</si>
  <si>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</si>
  <si>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</si>
  <si>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</si>
  <si>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</si>
  <si>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</si>
  <si>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</si>
  <si>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</si>
  <si>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</si>
  <si>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</si>
  <si>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</si>
  <si>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</si>
  <si>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</si>
  <si>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</si>
  <si>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</si>
  <si>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</si>
  <si>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</si>
  <si>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</si>
  <si>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</si>
  <si>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</si>
  <si>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</si>
  <si>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</si>
  <si>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</si>
  <si>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</si>
  <si>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</si>
  <si>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</si>
  <si>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</si>
  <si>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</si>
  <si>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</si>
  <si>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</si>
  <si>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</si>
  <si>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</si>
  <si>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</si>
  <si>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</si>
  <si>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</si>
  <si>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</si>
  <si>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</si>
  <si>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</si>
  <si>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</si>
  <si>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</si>
  <si>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</si>
  <si>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</si>
  <si>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</si>
  <si>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</si>
  <si>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</si>
  <si>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</si>
  <si>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</si>
  <si>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</si>
  <si>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</si>
  <si>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</si>
  <si>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</si>
  <si>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</si>
  <si>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</si>
  <si>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</si>
  <si>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</si>
  <si>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</si>
  <si>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</si>
  <si>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</si>
  <si>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</si>
  <si>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</si>
  <si>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</si>
  <si>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</si>
  <si>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</si>
  <si>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</si>
  <si>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</si>
  <si>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</si>
  <si>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</si>
  <si>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</si>
  <si>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</si>
  <si>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</si>
  <si>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</si>
  <si>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</si>
  <si>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</si>
  <si>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</si>
  <si>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</si>
  <si>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</si>
  <si>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</si>
  <si>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</si>
  <si>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</si>
  <si>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</si>
  <si>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</si>
  <si>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</si>
  <si>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</si>
  <si>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</si>
  <si>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</si>
  <si>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</si>
  <si>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</si>
  <si>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</si>
  <si>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</si>
  <si>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</si>
  <si>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</si>
  <si>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</si>
  <si>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</si>
  <si>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</si>
  <si>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</si>
  <si>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</si>
  <si>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</si>
  <si>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</si>
  <si>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</si>
  <si>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</si>
  <si>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</si>
  <si>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</si>
  <si>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</si>
  <si>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</si>
  <si>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</si>
  <si>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</si>
  <si>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</si>
  <si>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</si>
  <si>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</si>
  <si>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</si>
  <si>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</si>
  <si>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</si>
  <si>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</si>
  <si>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</si>
  <si>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</si>
  <si>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</si>
  <si>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</si>
  <si>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</si>
  <si>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</si>
  <si>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</si>
  <si>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</si>
  <si>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</si>
  <si>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</si>
  <si>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</si>
  <si>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</si>
  <si>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</si>
  <si>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</si>
  <si>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</si>
  <si>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</si>
  <si>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</si>
  <si>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</si>
  <si>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</si>
  <si>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</si>
  <si>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</si>
  <si>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</si>
  <si>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</si>
  <si>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</si>
  <si>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</si>
  <si>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</si>
  <si>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</si>
  <si>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</si>
  <si>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</si>
  <si>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</si>
  <si>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</si>
  <si>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</si>
  <si>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</si>
  <si>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</si>
  <si>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</si>
  <si>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</si>
  <si>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</si>
  <si>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</si>
  <si>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</si>
  <si>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</si>
  <si>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</si>
  <si>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</si>
  <si>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</si>
  <si>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</si>
  <si>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</si>
  <si>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</si>
  <si>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</si>
  <si>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</si>
  <si>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</si>
  <si>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</si>
  <si>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</si>
  <si>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</si>
  <si>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</si>
  <si>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</si>
  <si>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</si>
  <si>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</si>
  <si>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</si>
  <si>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</si>
  <si>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</si>
  <si>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</si>
  <si>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</si>
  <si>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</si>
  <si>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</si>
  <si>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</si>
  <si>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</si>
  <si>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</si>
  <si>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</si>
  <si>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</si>
  <si>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</si>
  <si>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</si>
  <si>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</si>
  <si>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</si>
  <si>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</si>
  <si>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</si>
  <si>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</si>
  <si>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</si>
  <si>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</si>
  <si>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</si>
  <si>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</si>
  <si>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</si>
  <si>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</si>
  <si>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</si>
  <si>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</si>
  <si>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</si>
  <si>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</si>
  <si>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</si>
  <si>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</si>
  <si>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</si>
  <si>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</si>
  <si>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</si>
  <si>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</si>
  <si>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</si>
  <si>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</si>
  <si>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</si>
  <si>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</si>
  <si>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</si>
  <si>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</si>
  <si>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</si>
  <si>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</si>
  <si>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</si>
  <si>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</si>
  <si>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</si>
  <si>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</si>
  <si>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</si>
  <si>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</si>
  <si>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</si>
  <si>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</si>
  <si>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</si>
  <si>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</si>
  <si>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</si>
  <si>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</si>
  <si>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</si>
  <si>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</si>
  <si>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</si>
  <si>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</si>
  <si>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</si>
  <si>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</si>
  <si>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</si>
  <si>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</si>
  <si>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</si>
  <si>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</si>
  <si>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</si>
  <si>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</si>
  <si>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</si>
  <si>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</si>
  <si>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</si>
  <si>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</si>
  <si>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</si>
  <si>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</si>
  <si>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</si>
  <si>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</si>
  <si>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</si>
  <si>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</si>
  <si>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</si>
  <si>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</si>
  <si>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</si>
  <si>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</si>
  <si>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</si>
  <si>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</si>
  <si>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</si>
  <si>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</si>
  <si>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</si>
  <si>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</si>
  <si>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</si>
  <si>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</si>
  <si>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</si>
  <si>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</si>
  <si>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</si>
  <si>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</si>
  <si>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</si>
  <si>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</si>
  <si>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</si>
  <si>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</si>
  <si>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</si>
  <si>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</si>
  <si>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</si>
  <si>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</si>
  <si>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</si>
  <si>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</si>
  <si>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</si>
  <si>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</si>
  <si>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</si>
  <si>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</si>
  <si>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</si>
  <si>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</si>
  <si>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</si>
  <si>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</si>
  <si>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</si>
  <si>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</si>
  <si>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</si>
  <si>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</si>
  <si>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</si>
  <si>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</si>
  <si>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</si>
  <si>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</si>
  <si>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</si>
  <si>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</si>
  <si>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</si>
  <si>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</si>
  <si>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</si>
  <si>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</si>
  <si>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</si>
  <si>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</si>
  <si>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</si>
  <si>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</si>
  <si>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</si>
  <si>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</si>
  <si>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</si>
  <si>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</si>
  <si>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</si>
  <si>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</si>
  <si>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</si>
  <si>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</si>
  <si>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</si>
  <si>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</si>
  <si>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</si>
  <si>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</si>
  <si>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</si>
  <si>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</si>
  <si>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</si>
  <si>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</si>
  <si>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</si>
  <si>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</si>
  <si>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</si>
  <si>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</si>
  <si>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</si>
  <si>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</si>
  <si>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</si>
  <si>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</si>
  <si>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</si>
  <si>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</si>
  <si>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</si>
  <si>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</si>
  <si>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</si>
  <si>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</si>
  <si>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</si>
  <si>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</si>
  <si>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</si>
  <si>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</si>
  <si>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</si>
  <si>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</si>
  <si>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</si>
  <si>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</si>
  <si>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</si>
  <si>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</si>
  <si>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</si>
  <si>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</si>
  <si>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</si>
  <si>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</si>
  <si>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</si>
  <si>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</si>
  <si>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</si>
  <si>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</si>
  <si>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</si>
  <si>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</si>
  <si>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</si>
  <si>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</si>
  <si>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</si>
  <si>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</si>
  <si>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</si>
  <si>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</si>
  <si>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</si>
  <si>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</si>
  <si>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</si>
  <si>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</si>
  <si>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</si>
  <si>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</si>
  <si>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</si>
  <si>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</si>
  <si>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</si>
  <si>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</si>
  <si>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</si>
  <si>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</si>
  <si>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</si>
  <si>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</si>
  <si>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</si>
  <si>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</si>
  <si>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</si>
  <si>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</si>
  <si>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</si>
  <si>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</si>
  <si>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</si>
  <si>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</si>
  <si>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</si>
  <si>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</si>
  <si>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</si>
  <si>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</si>
  <si>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</si>
  <si>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</si>
  <si>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</si>
  <si>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</si>
  <si>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</si>
  <si>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</si>
  <si>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</si>
  <si>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</si>
  <si>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</si>
  <si>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</si>
  <si>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</si>
  <si>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</si>
  <si>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</si>
  <si>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</si>
  <si>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</si>
  <si>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</si>
  <si>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</si>
  <si>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</si>
  <si>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</si>
  <si>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</si>
  <si>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</si>
  <si>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</si>
  <si>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</si>
  <si>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</si>
  <si>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</si>
  <si>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</si>
  <si>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</si>
  <si>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</si>
  <si>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</si>
  <si>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</si>
  <si>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</si>
  <si>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</si>
  <si>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</si>
  <si>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</si>
  <si>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</si>
  <si>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</si>
  <si>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</si>
  <si>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</si>
  <si>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</si>
  <si>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</si>
  <si>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</si>
  <si>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</si>
  <si>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</si>
  <si>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</si>
  <si>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</si>
  <si>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</si>
  <si>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</si>
  <si>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</si>
  <si>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</si>
  <si>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</si>
  <si>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</si>
  <si>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</si>
  <si>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</si>
  <si>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</si>
  <si>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</si>
  <si>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</si>
  <si>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</si>
  <si>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</si>
  <si>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</si>
  <si>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</si>
  <si>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</si>
  <si>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</si>
  <si>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</si>
  <si>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</si>
  <si>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</si>
  <si>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</si>
  <si>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</si>
  <si>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</si>
  <si>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</si>
  <si>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</si>
  <si>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</si>
  <si>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</si>
  <si>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</si>
  <si>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</si>
  <si>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</si>
  <si>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</si>
  <si>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</si>
  <si>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</si>
  <si>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</si>
  <si>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</si>
  <si>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</si>
  <si>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</si>
  <si>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</si>
  <si>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</si>
  <si>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</si>
  <si>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</si>
  <si>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</si>
  <si>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</si>
  <si>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</si>
  <si>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</si>
  <si>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</si>
  <si>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</si>
  <si>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</si>
  <si>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</si>
  <si>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</si>
  <si>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</si>
  <si>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</si>
  <si>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</si>
  <si>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</si>
  <si>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</si>
  <si>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</si>
  <si>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</si>
  <si>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</si>
  <si>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</si>
  <si>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</si>
  <si>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</si>
  <si>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</si>
  <si>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</si>
  <si>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</si>
  <si>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</si>
  <si>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</si>
  <si>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</si>
  <si>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</si>
  <si>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</si>
  <si>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</si>
  <si>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</si>
  <si>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</si>
  <si>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</si>
  <si>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</si>
  <si>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</si>
  <si>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</si>
  <si>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</si>
  <si>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</si>
  <si>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</si>
  <si>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</si>
  <si>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</si>
  <si>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</si>
  <si>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</si>
  <si>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</si>
  <si>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</si>
  <si>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</si>
  <si>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</si>
  <si>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</si>
  <si>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</si>
  <si>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</si>
  <si>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</si>
  <si>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</si>
  <si>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</si>
  <si>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</si>
  <si>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</si>
  <si>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</si>
  <si>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</si>
  <si>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</si>
  <si>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</si>
  <si>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</si>
  <si>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</si>
  <si>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</si>
  <si>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</si>
  <si>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</si>
  <si>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</si>
  <si>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</si>
  <si>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</si>
  <si>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</si>
  <si>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</si>
  <si>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</si>
  <si>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</si>
  <si>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</si>
  <si>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</si>
  <si>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</si>
  <si>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</si>
  <si>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</si>
  <si>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</si>
  <si>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</si>
  <si>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</si>
  <si>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</si>
  <si>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</si>
  <si>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</si>
  <si>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</si>
  <si>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</si>
  <si>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</si>
  <si>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</si>
  <si>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</si>
  <si>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</si>
  <si>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</si>
  <si>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</si>
  <si>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</si>
  <si>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</si>
  <si>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</si>
  <si>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</si>
  <si>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</si>
  <si>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</si>
  <si>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</si>
  <si>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</si>
  <si>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</si>
  <si>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</si>
  <si>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</si>
  <si>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</si>
  <si>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</si>
  <si>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</si>
  <si>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</si>
  <si>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</si>
  <si>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</si>
  <si>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</si>
  <si>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</si>
  <si>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</si>
  <si>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</si>
  <si>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</si>
  <si>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</si>
  <si>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</si>
  <si>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</si>
  <si>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</si>
  <si>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</si>
  <si>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</si>
  <si>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</si>
  <si>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</si>
  <si>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</si>
  <si>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</si>
  <si>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</si>
  <si>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</si>
  <si>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</si>
  <si>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</si>
  <si>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</si>
  <si>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</si>
  <si>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</si>
  <si>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</si>
  <si>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</si>
  <si>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</si>
  <si>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</si>
  <si>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</si>
  <si>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</si>
  <si>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</si>
  <si>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</si>
  <si>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</si>
  <si>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</si>
  <si>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</si>
  <si>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</si>
  <si>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</si>
  <si>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</si>
  <si>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</si>
  <si>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</si>
  <si>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</si>
  <si>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</si>
  <si>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</si>
  <si>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</si>
  <si>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</si>
  <si>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</si>
  <si>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</si>
  <si>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</si>
  <si>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</si>
  <si>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</si>
  <si>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</si>
  <si>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</si>
  <si>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</si>
  <si>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</si>
  <si>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</si>
  <si>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</si>
  <si>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</si>
  <si>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</si>
  <si>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</si>
  <si>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</si>
  <si>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</si>
  <si>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</si>
  <si>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</si>
  <si>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</si>
  <si>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</si>
  <si>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</si>
  <si>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</si>
  <si>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</si>
  <si>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</si>
  <si>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</si>
  <si>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</si>
  <si>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</si>
  <si>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</si>
  <si>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</si>
  <si>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</si>
  <si>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</si>
  <si>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</si>
  <si>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</si>
  <si>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</si>
  <si>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</si>
  <si>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</si>
  <si>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</si>
  <si>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</si>
  <si>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</si>
  <si>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</si>
  <si>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</si>
  <si>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</si>
  <si>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</si>
  <si>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</si>
  <si>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</si>
  <si>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</si>
  <si>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</si>
  <si>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</si>
  <si>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</si>
  <si>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</si>
  <si>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</si>
  <si>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</si>
  <si>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</si>
  <si>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</si>
  <si>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</si>
  <si>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</si>
  <si>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</si>
  <si>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</si>
  <si>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</si>
  <si>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</si>
  <si>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</si>
  <si>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</si>
  <si>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</si>
  <si>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</si>
  <si>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</si>
  <si>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</si>
  <si>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</si>
  <si>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</si>
  <si>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</si>
  <si>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</si>
  <si>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</si>
  <si>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</si>
  <si>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</si>
  <si>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</si>
  <si>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</si>
  <si>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</si>
  <si>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</si>
  <si>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</si>
  <si>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</si>
  <si>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</si>
  <si>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</si>
  <si>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</si>
  <si>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</si>
  <si>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</si>
  <si>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</si>
  <si>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</si>
  <si>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</si>
  <si>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</si>
  <si>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</si>
  <si>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</si>
  <si>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</si>
  <si>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</si>
  <si>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</si>
  <si>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</si>
  <si>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</si>
  <si>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</si>
  <si>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</si>
  <si>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</si>
  <si>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</si>
  <si>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</si>
  <si>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</si>
  <si>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</si>
  <si>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</si>
  <si>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</si>
  <si>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</si>
  <si>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</si>
  <si>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</si>
  <si>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</si>
  <si>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</si>
  <si>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</si>
  <si>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</si>
  <si>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</si>
  <si>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</si>
  <si>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</si>
  <si>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</si>
  <si>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</si>
  <si>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</si>
  <si>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</si>
  <si>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</si>
  <si>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</si>
  <si>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</si>
  <si>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</si>
  <si>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</si>
  <si>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</si>
  <si>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</si>
  <si>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</si>
  <si>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</si>
  <si>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</si>
  <si>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</si>
  <si>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</si>
  <si>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</si>
  <si>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</si>
  <si>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</si>
  <si>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</si>
  <si>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</si>
  <si>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</si>
  <si>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</si>
  <si>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</si>
  <si>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</si>
  <si>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</si>
  <si>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</si>
  <si>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</si>
  <si>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</si>
  <si>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</si>
  <si>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</si>
  <si>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</si>
  <si>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</si>
  <si>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</si>
  <si>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</si>
  <si>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</si>
  <si>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</si>
  <si>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</si>
  <si>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</si>
  <si>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</si>
  <si>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</si>
  <si>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</si>
  <si>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</si>
  <si>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</si>
  <si>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</si>
  <si>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</si>
  <si>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</si>
  <si>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</si>
  <si>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</si>
  <si>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</si>
  <si>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</si>
  <si>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</si>
  <si>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</si>
  <si>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</si>
  <si>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</si>
  <si>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</si>
  <si>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</si>
  <si>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</si>
  <si>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</si>
  <si>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</si>
  <si>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</si>
  <si>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</si>
  <si>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</si>
  <si>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</si>
  <si>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</si>
  <si>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</si>
  <si>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</si>
  <si>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</si>
  <si>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</si>
  <si>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</si>
  <si>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</si>
  <si>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</si>
  <si>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</si>
  <si>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</si>
  <si>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</si>
  <si>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</si>
  <si>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</si>
  <si>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</si>
  <si>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</si>
  <si>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</si>
  <si>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</si>
  <si>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</si>
  <si>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</si>
  <si>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</si>
  <si>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</si>
  <si>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</si>
  <si>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</si>
  <si>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</si>
  <si>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</si>
  <si>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</si>
  <si>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</si>
  <si>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</si>
  <si>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</si>
  <si>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</si>
  <si>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</si>
  <si>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</si>
  <si>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</si>
  <si>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</si>
  <si>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</si>
  <si>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</si>
  <si>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</si>
  <si>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</si>
  <si>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</si>
  <si>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</si>
  <si>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</si>
  <si>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</si>
  <si>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</si>
  <si>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</si>
  <si>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</si>
  <si>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</si>
  <si>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</si>
  <si>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</si>
  <si>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</si>
  <si>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</si>
  <si>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</si>
  <si>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</si>
  <si>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</si>
  <si>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</si>
  <si>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</si>
  <si>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</si>
  <si>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</si>
  <si>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</si>
  <si>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</si>
  <si>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</si>
  <si>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</si>
  <si>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</si>
  <si>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</si>
  <si>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</si>
  <si>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</si>
  <si>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</si>
  <si>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</si>
  <si>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</si>
  <si>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</si>
  <si>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</si>
  <si>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</si>
  <si>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</si>
  <si>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</si>
  <si>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</si>
  <si>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</si>
  <si>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</si>
  <si>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</si>
  <si>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</si>
  <si>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</si>
  <si>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</si>
  <si>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</si>
  <si>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</si>
  <si>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</si>
  <si>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</si>
  <si>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</si>
  <si>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</si>
  <si>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</si>
  <si>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</si>
  <si>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</si>
  <si>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</si>
  <si>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</si>
  <si>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</si>
  <si>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</si>
  <si>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</si>
  <si>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</si>
  <si>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</si>
  <si>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</si>
  <si>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</si>
  <si>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</si>
  <si>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</si>
  <si>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</si>
  <si>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</si>
  <si>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</si>
  <si>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</si>
  <si>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</si>
  <si>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</si>
  <si>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</si>
  <si>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</si>
  <si>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</si>
  <si>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</si>
  <si>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</si>
  <si>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</si>
  <si>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</si>
  <si>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</si>
  <si>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</si>
  <si>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</si>
  <si>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</si>
  <si>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</si>
  <si>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</si>
  <si>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</si>
  <si>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</si>
  <si>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</si>
  <si>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</si>
  <si>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</si>
  <si>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</si>
  <si>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</si>
  <si>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</si>
  <si>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</si>
  <si>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</si>
  <si>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</si>
  <si>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</si>
  <si>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</si>
  <si>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</si>
  <si>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</si>
  <si>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</si>
  <si>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</si>
  <si>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</si>
  <si>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</si>
  <si>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</si>
  <si>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</si>
  <si>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</si>
  <si>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</si>
  <si>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</si>
  <si>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</si>
  <si>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</si>
  <si>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</si>
  <si>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</si>
  <si>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</si>
  <si>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</si>
  <si>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</si>
  <si>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</si>
  <si>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</si>
  <si>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</si>
  <si>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</si>
  <si>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</si>
  <si>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</si>
  <si>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</si>
  <si>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</si>
  <si>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</si>
  <si>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</si>
  <si>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</si>
  <si>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</si>
  <si>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</si>
  <si>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</si>
  <si>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</si>
  <si>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</si>
  <si>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</si>
  <si>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</si>
  <si>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</si>
  <si>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</si>
  <si>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</si>
  <si>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</si>
  <si>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</si>
  <si>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</si>
  <si>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</si>
  <si>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</si>
  <si>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</si>
  <si>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</si>
  <si>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</si>
  <si>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</si>
  <si>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</si>
  <si>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</si>
  <si>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</si>
  <si>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</si>
  <si>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</si>
  <si>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</si>
  <si>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</si>
  <si>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</si>
  <si>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</si>
  <si>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</si>
  <si>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</si>
  <si>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</si>
  <si>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</si>
  <si>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</si>
  <si>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</si>
  <si>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</si>
  <si>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</si>
  <si>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</si>
  <si>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</si>
  <si>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</si>
  <si>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</si>
  <si>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</si>
  <si>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</si>
  <si>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</si>
  <si>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</si>
  <si>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</si>
  <si>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</si>
  <si>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</si>
  <si>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</si>
  <si>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</si>
  <si>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</si>
  <si>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</si>
  <si>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</si>
  <si>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</si>
  <si>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</si>
  <si>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</si>
  <si>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</si>
  <si>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</si>
  <si>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</si>
  <si>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</si>
  <si>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</si>
  <si>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</si>
  <si>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</si>
  <si>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</si>
  <si>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</si>
  <si>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</si>
  <si>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</si>
  <si>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</si>
  <si>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</si>
  <si>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</si>
  <si>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</si>
  <si>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</si>
  <si>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</si>
  <si>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</si>
  <si>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</si>
  <si>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</si>
  <si>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</si>
  <si>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</si>
  <si>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</si>
  <si>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</si>
  <si>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</si>
  <si>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</si>
  <si>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</si>
  <si>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</si>
  <si>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</si>
  <si>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</si>
  <si>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</si>
  <si>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</si>
  <si>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</si>
  <si>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</si>
  <si>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</si>
  <si>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</si>
  <si>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</si>
  <si>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</si>
  <si>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</si>
  <si>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</si>
  <si>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</si>
  <si>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</si>
  <si>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</si>
  <si>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</si>
  <si>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</si>
  <si>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</si>
  <si>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</si>
  <si>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</si>
  <si>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</si>
  <si>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</si>
  <si>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</si>
  <si>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</si>
  <si>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</si>
  <si>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</si>
  <si>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</si>
  <si>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</si>
  <si>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</si>
  <si>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</si>
  <si>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</si>
  <si>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</si>
  <si>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</si>
  <si>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</si>
  <si>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</si>
  <si>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</si>
  <si>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</si>
  <si>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</si>
  <si>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</si>
  <si>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</si>
  <si>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</si>
  <si>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</si>
  <si>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</si>
  <si>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</si>
  <si>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</si>
  <si>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</si>
  <si>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</si>
  <si>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</si>
  <si>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</si>
  <si>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</si>
  <si>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</si>
  <si>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</si>
  <si>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</si>
  <si>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</si>
  <si>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</si>
  <si>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</si>
  <si>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</si>
  <si>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</si>
  <si>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</si>
  <si>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</si>
  <si>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</si>
  <si>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</si>
  <si>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</si>
  <si>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</si>
  <si>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</si>
  <si>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</si>
  <si>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</si>
  <si>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</si>
  <si>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</si>
  <si>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</si>
  <si>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</si>
  <si>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</si>
  <si>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</si>
  <si>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</si>
  <si>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</si>
  <si>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</si>
  <si>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</si>
  <si>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</si>
  <si>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</si>
  <si>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</si>
  <si>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</si>
  <si>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</si>
  <si>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</si>
  <si>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</si>
  <si>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</si>
  <si>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</si>
  <si>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</si>
  <si>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</si>
  <si>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</si>
  <si>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</si>
  <si>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</si>
  <si>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</si>
  <si>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</si>
  <si>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</si>
  <si>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</si>
  <si>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</si>
  <si>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</si>
  <si>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</si>
  <si>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</si>
  <si>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</si>
  <si>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</si>
  <si>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</si>
  <si>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</si>
  <si>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</si>
  <si>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</si>
  <si>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</si>
  <si>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</si>
  <si>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</si>
  <si>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</si>
  <si>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</si>
  <si>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</si>
  <si>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</si>
  <si>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</si>
  <si>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</si>
  <si>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</si>
  <si>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</si>
  <si>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</si>
  <si>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</si>
  <si>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</si>
  <si>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</si>
  <si>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</si>
  <si>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</si>
  <si>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</si>
  <si>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</si>
  <si>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</si>
  <si>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</si>
  <si>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</si>
  <si>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</si>
  <si>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</si>
  <si>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</si>
  <si>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</si>
  <si>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</si>
  <si>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</si>
  <si>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</si>
  <si>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</si>
  <si>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</si>
  <si>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</si>
  <si>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</si>
  <si>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</si>
  <si>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</si>
  <si>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</si>
  <si>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</si>
  <si>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</si>
  <si>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</si>
  <si>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</si>
  <si>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</si>
  <si>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</si>
  <si>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</si>
  <si>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</si>
  <si>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</si>
  <si>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</si>
  <si>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</si>
  <si>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</si>
  <si>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</si>
  <si>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</si>
  <si>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</si>
  <si>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</si>
  <si>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</si>
  <si>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</si>
  <si>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</si>
  <si>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</si>
  <si>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</si>
  <si>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</si>
  <si>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</si>
  <si>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</si>
  <si>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</si>
  <si>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</si>
  <si>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</si>
  <si>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</si>
  <si>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</si>
  <si>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</si>
  <si>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</si>
  <si>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</si>
  <si>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</si>
  <si>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</si>
  <si>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</si>
  <si>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</si>
  <si>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</si>
  <si>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</si>
  <si>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</si>
  <si>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</si>
  <si>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</si>
  <si>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</si>
  <si>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</si>
  <si>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</si>
  <si>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</si>
  <si>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</si>
  <si>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</si>
  <si>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</si>
  <si>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</si>
  <si>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</si>
  <si>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</si>
  <si>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</si>
  <si>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</si>
  <si>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</si>
  <si>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</si>
  <si>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</si>
  <si>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</si>
  <si>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</si>
  <si>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</si>
  <si>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</si>
  <si>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</si>
  <si>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</si>
  <si>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</si>
  <si>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</si>
  <si>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</si>
  <si>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</si>
  <si>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</si>
  <si>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</si>
  <si>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</si>
  <si>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</si>
  <si>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</si>
  <si>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</si>
  <si>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</si>
  <si>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</si>
  <si>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</si>
  <si>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</si>
  <si>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</si>
  <si>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</si>
  <si>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</si>
  <si>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</si>
  <si>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</si>
  <si>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</si>
  <si>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</si>
  <si>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</si>
  <si>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</si>
  <si>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</si>
  <si>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</si>
  <si>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</si>
  <si>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</si>
  <si>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</si>
  <si>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</si>
  <si>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</si>
  <si>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</si>
  <si>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</si>
  <si>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</si>
  <si>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</si>
  <si>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</si>
  <si>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</si>
  <si>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</si>
  <si>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</si>
  <si>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</si>
  <si>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</si>
  <si>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</si>
  <si>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</si>
  <si>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</si>
  <si>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</si>
  <si>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</si>
  <si>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</si>
  <si>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</si>
  <si>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</si>
  <si>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</si>
  <si>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</si>
  <si>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</si>
  <si>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</si>
  <si>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</si>
  <si>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</si>
  <si>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</si>
  <si>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</si>
  <si>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</si>
  <si>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</si>
  <si>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</si>
  <si>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</si>
  <si>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</si>
  <si>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</si>
  <si>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</si>
  <si>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</si>
  <si>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</si>
  <si>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</si>
  <si>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</si>
  <si>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</si>
  <si>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</si>
  <si>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</si>
  <si>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</si>
  <si>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</si>
  <si>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</si>
  <si>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</si>
  <si>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</si>
  <si>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</si>
  <si>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</si>
  <si>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</si>
  <si>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</si>
  <si>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</si>
  <si>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</si>
  <si>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</si>
  <si>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</si>
  <si>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</si>
  <si>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</si>
  <si>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</si>
  <si>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</si>
  <si>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</si>
  <si>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</si>
  <si>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</si>
  <si>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</si>
  <si>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</si>
  <si>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</si>
  <si>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</si>
  <si>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</si>
  <si>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</si>
  <si>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</si>
  <si>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</si>
  <si>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</si>
  <si>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</si>
  <si>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</si>
  <si>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</si>
  <si>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</si>
  <si>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</si>
  <si>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</si>
  <si>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</si>
  <si>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</si>
  <si>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</si>
  <si>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</si>
  <si>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</si>
  <si>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</si>
  <si>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</si>
  <si>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</si>
  <si>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</si>
  <si>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</si>
  <si>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</si>
  <si>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</si>
  <si>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</si>
  <si>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</si>
  <si>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</si>
  <si>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</si>
  <si>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</si>
  <si>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</si>
  <si>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</si>
  <si>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</si>
  <si>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</si>
  <si>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</si>
  <si>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</si>
  <si>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</si>
  <si>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</si>
  <si>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</si>
  <si>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</si>
  <si>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</si>
  <si>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</si>
  <si>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</si>
  <si>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</si>
  <si>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</si>
  <si>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</si>
  <si>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</si>
  <si>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</si>
  <si>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</si>
  <si>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</si>
  <si>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</si>
  <si>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</si>
  <si>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</si>
  <si>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</si>
  <si>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</si>
  <si>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</si>
  <si>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</si>
  <si>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</si>
  <si>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</si>
  <si>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</si>
  <si>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</si>
  <si>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</si>
  <si>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</si>
  <si>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</si>
  <si>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</si>
  <si>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</si>
  <si>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</si>
  <si>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</si>
  <si>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</si>
  <si>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</si>
  <si>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</si>
  <si>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</si>
  <si>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</si>
  <si>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</si>
  <si>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</si>
  <si>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</si>
  <si>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</si>
  <si>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</si>
  <si>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</si>
  <si>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</si>
  <si>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</si>
  <si>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</si>
  <si>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</si>
  <si>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</si>
  <si>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</si>
  <si>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</si>
  <si>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</si>
  <si>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</si>
  <si>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</si>
  <si>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</si>
  <si>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</si>
  <si>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</si>
  <si>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</si>
  <si>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</si>
  <si>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</si>
  <si>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</si>
  <si>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</si>
  <si>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</si>
  <si>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</si>
  <si>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</si>
  <si>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</si>
  <si>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</si>
  <si>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</si>
  <si>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</si>
  <si>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</si>
  <si>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</si>
  <si>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</si>
  <si>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</si>
  <si>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</si>
  <si>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</si>
  <si>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</si>
  <si>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</si>
  <si>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</si>
  <si>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</si>
  <si>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</si>
  <si>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</si>
  <si>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</si>
  <si>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</si>
  <si>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</si>
  <si>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</si>
  <si>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</si>
  <si>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</si>
  <si>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</si>
  <si>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</si>
  <si>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</si>
  <si>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</si>
  <si>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</si>
  <si>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</si>
  <si>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</si>
  <si>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</si>
  <si>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</si>
  <si>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</si>
  <si>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</si>
  <si>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</si>
  <si>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</si>
  <si>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</si>
  <si>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</si>
  <si>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</si>
  <si>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</si>
  <si>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</si>
  <si>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</si>
  <si>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</si>
  <si>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</si>
  <si>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</si>
  <si>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</si>
  <si>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</si>
  <si>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</si>
  <si>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</si>
  <si>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</si>
  <si>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</si>
  <si>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</si>
  <si>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</si>
  <si>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</si>
  <si>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</si>
  <si>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</si>
  <si>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</si>
  <si>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</si>
  <si>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</si>
  <si>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</si>
  <si>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</si>
  <si>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</si>
  <si>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</si>
  <si>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</si>
  <si>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</si>
  <si>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</si>
  <si>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</si>
  <si>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</si>
  <si>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</si>
  <si>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</si>
  <si>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</si>
  <si>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</si>
  <si>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</si>
  <si>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</si>
  <si>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</si>
  <si>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</si>
  <si>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</si>
  <si>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</si>
  <si>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</si>
  <si>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</si>
  <si>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</si>
  <si>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</si>
  <si>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</si>
  <si>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</si>
  <si>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</si>
  <si>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</si>
  <si>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</si>
  <si>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</si>
  <si>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</si>
  <si>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</si>
  <si>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</si>
  <si>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</si>
  <si>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</si>
  <si>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</si>
  <si>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</si>
  <si>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</si>
  <si>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</si>
  <si>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</si>
  <si>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</si>
  <si>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</si>
  <si>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</si>
  <si>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</si>
  <si>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</si>
  <si>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</si>
  <si>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</si>
  <si>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</si>
  <si>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</si>
  <si>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</si>
  <si>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</si>
  <si>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</si>
  <si>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</si>
  <si>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</si>
  <si>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</si>
  <si>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</si>
  <si>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</si>
  <si>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</si>
  <si>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</si>
  <si>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</si>
  <si>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</si>
  <si>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</si>
  <si>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</si>
  <si>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</si>
  <si>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</si>
  <si>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</si>
  <si>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</si>
  <si>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</si>
  <si>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</si>
  <si>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</si>
  <si>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</si>
  <si>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</si>
  <si>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</si>
  <si>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</si>
  <si>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</si>
  <si>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</si>
  <si>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</si>
  <si>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</si>
  <si>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</si>
  <si>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</si>
  <si>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</si>
  <si>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</si>
  <si>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</si>
  <si>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</si>
  <si>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</si>
  <si>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</si>
  <si>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</si>
  <si>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</si>
  <si>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</si>
  <si>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</si>
  <si>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</si>
  <si>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</si>
  <si>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</si>
  <si>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</si>
  <si>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</si>
  <si>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</si>
  <si>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</si>
  <si>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</si>
  <si>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</si>
  <si>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</si>
  <si>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</si>
  <si>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</si>
  <si>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</si>
  <si>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</si>
  <si>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</si>
  <si>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</si>
  <si>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</si>
  <si>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</si>
  <si>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</si>
  <si>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</si>
  <si>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</si>
  <si>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</si>
  <si>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</si>
  <si>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</si>
  <si>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</si>
  <si>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</si>
  <si>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</si>
  <si>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</si>
  <si>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</si>
  <si>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</si>
  <si>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</si>
  <si>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</si>
  <si>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</si>
  <si>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</si>
  <si>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</si>
  <si>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</si>
  <si>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</si>
  <si>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</si>
  <si>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</si>
  <si>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</si>
  <si>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</si>
  <si>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</si>
  <si>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</si>
  <si>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</si>
  <si>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</si>
  <si>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</si>
  <si>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</si>
  <si>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</si>
  <si>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</si>
  <si>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</si>
  <si>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</si>
  <si>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</si>
  <si>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</si>
  <si>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</si>
  <si>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</si>
  <si>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</si>
  <si>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</si>
  <si>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</si>
  <si>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</si>
  <si>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</si>
  <si>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</si>
  <si>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</si>
  <si>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</si>
  <si>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</si>
  <si>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</si>
  <si>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</si>
  <si>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</si>
  <si>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</si>
  <si>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</si>
  <si>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</si>
  <si>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</si>
  <si>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</si>
  <si>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</si>
  <si>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</si>
  <si>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</si>
  <si>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</si>
  <si>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</si>
  <si>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</si>
  <si>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</si>
  <si>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</si>
  <si>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</si>
  <si>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</si>
  <si>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</si>
  <si>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</si>
  <si>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</si>
  <si>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</si>
  <si>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</si>
  <si>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</si>
  <si>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</si>
  <si>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</si>
  <si>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</si>
  <si>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</si>
  <si>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</si>
  <si>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</si>
  <si>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</si>
  <si>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</si>
  <si>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</si>
  <si>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</si>
  <si>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</si>
  <si>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</si>
  <si>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</si>
  <si>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</si>
  <si>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</si>
  <si>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</si>
  <si>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</si>
  <si>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</si>
  <si>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</si>
  <si>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</si>
  <si>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</si>
  <si>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</si>
  <si>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</si>
  <si>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</si>
  <si>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</si>
  <si>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</si>
  <si>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</si>
  <si>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</si>
  <si>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</si>
  <si>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</si>
  <si>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</si>
  <si>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</si>
  <si>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</si>
  <si>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</si>
  <si>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</si>
  <si>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</si>
  <si>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</si>
  <si>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</si>
  <si>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</si>
  <si>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</si>
  <si>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</si>
  <si>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</si>
  <si>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</si>
  <si>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</si>
  <si>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</si>
  <si>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</si>
  <si>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</si>
  <si>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</si>
  <si>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</si>
  <si>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</si>
  <si>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</si>
  <si>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</si>
  <si>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</si>
  <si>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</si>
  <si>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</si>
  <si>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</si>
  <si>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</si>
  <si>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</si>
  <si>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</si>
  <si>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</si>
  <si>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</si>
  <si>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</si>
  <si>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</si>
  <si>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</si>
  <si>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</si>
  <si>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</si>
  <si>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</si>
  <si>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</si>
  <si>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</si>
  <si>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</si>
  <si>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</si>
  <si>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</si>
  <si>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</si>
  <si>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</si>
  <si>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</si>
  <si>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</si>
  <si>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</si>
  <si>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</si>
  <si>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</si>
  <si>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</si>
  <si>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</si>
  <si>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</si>
  <si>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</si>
  <si>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</si>
  <si>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</si>
  <si>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</si>
  <si>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</si>
  <si>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</si>
  <si>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</si>
  <si>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</si>
  <si>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</si>
  <si>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</si>
  <si>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</si>
  <si>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</si>
  <si>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</si>
  <si>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</si>
  <si>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</si>
  <si>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</si>
  <si>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</si>
  <si>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</si>
  <si>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</si>
  <si>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</si>
  <si>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</si>
  <si>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</si>
  <si>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</si>
  <si>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</si>
  <si>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</si>
  <si>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</si>
  <si>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</si>
  <si>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</si>
  <si>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</si>
  <si>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</si>
  <si>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</si>
  <si>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</si>
  <si>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</si>
  <si>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</si>
  <si>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</si>
  <si>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</si>
  <si>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</si>
  <si>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</si>
  <si>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</si>
  <si>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</si>
  <si>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</si>
  <si>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</si>
  <si>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</si>
  <si>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</si>
  <si>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</si>
  <si>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</si>
  <si>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</si>
  <si>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</si>
  <si>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</si>
  <si>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</si>
  <si>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</si>
  <si>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</si>
  <si>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</si>
  <si>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</si>
  <si>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</si>
  <si>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</si>
  <si>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</si>
  <si>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</si>
  <si>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</si>
  <si>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</si>
  <si>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</si>
  <si>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</si>
  <si>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</si>
  <si>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</si>
  <si>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</si>
  <si>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</si>
  <si>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</si>
  <si>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</si>
  <si>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</si>
  <si>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</si>
  <si>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</si>
  <si>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</si>
  <si>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</si>
  <si>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</si>
  <si>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</si>
  <si>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</si>
  <si>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</si>
  <si>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</si>
  <si>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</si>
  <si>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</si>
  <si>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</si>
  <si>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</si>
  <si>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</si>
  <si>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</si>
  <si>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</si>
  <si>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</si>
  <si>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</si>
  <si>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</si>
  <si>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</si>
  <si>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</si>
  <si>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</si>
  <si>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</si>
  <si>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</si>
  <si>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</si>
  <si>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</si>
  <si>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</si>
  <si>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</si>
  <si>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</si>
  <si>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</si>
  <si>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</si>
  <si>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</si>
  <si>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</si>
  <si>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</si>
  <si>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</si>
  <si>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</si>
  <si>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</si>
  <si>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</si>
  <si>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</si>
  <si>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</si>
  <si>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</si>
  <si>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</si>
  <si>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</si>
  <si>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</si>
  <si>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</si>
  <si>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</si>
  <si>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</si>
  <si>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</si>
  <si>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</si>
  <si>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</si>
  <si>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</si>
  <si>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</si>
  <si>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</si>
  <si>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</si>
  <si>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</si>
  <si>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</si>
  <si>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</si>
  <si>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</si>
  <si>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</si>
  <si>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</si>
  <si>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</si>
  <si>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</si>
  <si>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</si>
  <si>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</si>
  <si>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</si>
  <si>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</si>
  <si>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</si>
  <si>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</si>
  <si>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</si>
  <si>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</si>
  <si>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</si>
  <si>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</si>
  <si>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</si>
  <si>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</si>
  <si>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</si>
  <si>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</si>
  <si>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</si>
  <si>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</si>
  <si>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</si>
  <si>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</si>
  <si>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</si>
  <si>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</si>
  <si>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</si>
  <si>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</si>
  <si>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</si>
  <si>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</si>
  <si>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</si>
  <si>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</si>
  <si>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</si>
  <si>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</si>
  <si>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</si>
  <si>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</si>
  <si>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</si>
  <si>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</si>
  <si>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</si>
  <si>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</si>
  <si>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</si>
  <si>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</si>
  <si>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</si>
  <si>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</si>
  <si>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</si>
  <si>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</si>
  <si>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</si>
  <si>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</si>
  <si>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</si>
  <si>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</si>
  <si>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</si>
  <si>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</si>
  <si>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</si>
  <si>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</si>
  <si>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</si>
  <si>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</si>
  <si>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</si>
  <si>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</si>
  <si>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</si>
  <si>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</si>
  <si>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</si>
  <si>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</si>
  <si>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</si>
  <si>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</si>
  <si>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</si>
  <si>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</si>
  <si>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</si>
  <si>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</si>
  <si>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</si>
  <si>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</si>
  <si>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</si>
  <si>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</si>
  <si>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</si>
  <si>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</si>
  <si>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</si>
  <si>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</si>
  <si>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</si>
  <si>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</si>
  <si>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</si>
  <si>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</si>
  <si>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</si>
  <si>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</si>
  <si>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</si>
  <si>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</si>
  <si>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</si>
  <si>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</si>
  <si>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</si>
  <si>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</si>
  <si>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</si>
  <si>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</si>
  <si>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</si>
  <si>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</si>
  <si>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</si>
  <si>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</si>
  <si>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</si>
  <si>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</si>
  <si>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</si>
  <si>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</si>
  <si>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</si>
  <si>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</si>
  <si>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</si>
  <si>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</si>
  <si>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</si>
  <si>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</si>
  <si>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</si>
  <si>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</si>
  <si>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</si>
  <si>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</si>
  <si>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</si>
  <si>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</si>
  <si>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</si>
  <si>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</si>
  <si>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</si>
  <si>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</si>
  <si>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</si>
  <si>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</si>
  <si>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</si>
  <si>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</si>
  <si>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</si>
  <si>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</si>
  <si>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</si>
  <si>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</si>
  <si>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</si>
  <si>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</si>
  <si>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</si>
  <si>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</si>
  <si>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</si>
  <si>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</si>
  <si>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</si>
  <si>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</si>
  <si>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</si>
  <si>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</si>
  <si>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</si>
  <si>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</si>
  <si>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</si>
  <si>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</si>
  <si>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</si>
  <si>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</si>
  <si>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</si>
  <si>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</si>
  <si>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</si>
  <si>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</si>
  <si>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</si>
  <si>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</si>
  <si>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</si>
  <si>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</si>
  <si>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</si>
  <si>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</si>
  <si>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</si>
  <si>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</si>
  <si>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</si>
  <si>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</si>
  <si>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</si>
  <si>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</si>
  <si>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</si>
  <si>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</si>
  <si>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</si>
  <si>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</si>
  <si>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</si>
  <si>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</si>
  <si>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</si>
  <si>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</si>
  <si>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</si>
  <si>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</si>
  <si>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</si>
  <si>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</si>
  <si>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</si>
  <si>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</si>
  <si>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</si>
  <si>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</si>
  <si>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</si>
  <si>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</si>
  <si>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</si>
  <si>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</si>
  <si>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</si>
  <si>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</si>
  <si>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</si>
  <si>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</si>
  <si>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</si>
  <si>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</si>
  <si>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</si>
  <si>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</si>
  <si>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</si>
  <si>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</si>
  <si>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</si>
  <si>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</si>
  <si>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</si>
  <si>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</si>
  <si>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</si>
  <si>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</si>
  <si>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</si>
  <si>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</si>
  <si>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</si>
  <si>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</si>
  <si>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</si>
  <si>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</si>
  <si>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</si>
  <si>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</si>
  <si>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</si>
  <si>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</si>
  <si>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</si>
  <si>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</si>
  <si>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</si>
  <si>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</si>
  <si>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</si>
  <si>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</si>
  <si>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</si>
  <si>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</si>
  <si>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</si>
  <si>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</si>
  <si>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</si>
  <si>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</si>
  <si>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</si>
  <si>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</si>
  <si>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</si>
  <si>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</si>
  <si>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</si>
  <si>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</si>
  <si>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</si>
  <si>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</si>
  <si>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</si>
  <si>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</si>
  <si>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</si>
  <si>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</si>
  <si>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</si>
  <si>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</si>
  <si>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</si>
  <si>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</si>
  <si>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</si>
  <si>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</si>
  <si>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</si>
  <si>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</si>
  <si>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</si>
  <si>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</si>
  <si>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</si>
  <si>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</si>
  <si>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</si>
  <si>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</si>
  <si>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</si>
  <si>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</si>
  <si>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</si>
  <si>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</si>
  <si>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</si>
  <si>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</si>
  <si>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</si>
  <si>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</si>
  <si>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</si>
  <si>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</si>
  <si>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</si>
  <si>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</si>
  <si>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</si>
  <si>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</si>
  <si>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</si>
  <si>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</si>
  <si>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</si>
  <si>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</si>
  <si>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</si>
  <si>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</si>
  <si>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</si>
  <si>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</si>
  <si>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</si>
  <si>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</si>
  <si>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</si>
  <si>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</si>
  <si>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</si>
  <si>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</si>
  <si>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</si>
  <si>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</si>
  <si>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</si>
  <si>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</si>
  <si>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</si>
  <si>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</si>
  <si>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</si>
  <si>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</si>
  <si>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</si>
  <si>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</si>
  <si>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</si>
  <si>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</si>
  <si>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</si>
  <si>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</si>
  <si>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</si>
  <si>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</si>
  <si>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</si>
  <si>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</si>
  <si>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</si>
  <si>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</si>
  <si>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</si>
  <si>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</si>
  <si>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</si>
  <si>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</si>
  <si>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</si>
  <si>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</si>
  <si>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</si>
  <si>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</si>
  <si>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</si>
  <si>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</si>
  <si>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</si>
  <si>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</si>
  <si>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</si>
  <si>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</si>
  <si>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</si>
  <si>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</si>
  <si>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</si>
  <si>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</si>
  <si>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</si>
  <si>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</si>
  <si>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</si>
  <si>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</si>
  <si>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</si>
  <si>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</si>
  <si>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</si>
  <si>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</si>
  <si>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</si>
  <si>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</si>
  <si>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</si>
  <si>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</si>
  <si>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</si>
  <si>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</si>
  <si>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</si>
  <si>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</si>
  <si>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</si>
  <si>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</si>
  <si>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</si>
  <si>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</si>
  <si>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</si>
  <si>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</si>
  <si>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</si>
  <si>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</si>
  <si>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</si>
  <si>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</si>
  <si>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</si>
  <si>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</si>
  <si>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</si>
  <si>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</si>
  <si>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</si>
  <si>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</si>
  <si>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</si>
  <si>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</si>
  <si>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</si>
  <si>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</si>
  <si>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</si>
  <si>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</si>
  <si>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</si>
  <si>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</si>
  <si>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</si>
  <si>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</si>
  <si>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</si>
  <si>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</si>
  <si>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</si>
  <si>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</si>
  <si>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</si>
  <si>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</si>
  <si>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</si>
  <si>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</si>
  <si>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</si>
  <si>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</si>
  <si>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</si>
  <si>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</si>
  <si>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</si>
  <si>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</si>
  <si>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</si>
  <si>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</si>
  <si>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</si>
  <si>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</si>
  <si>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</si>
  <si>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</si>
  <si>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</si>
  <si>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</si>
  <si>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</si>
  <si>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</si>
  <si>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</si>
  <si>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</si>
  <si>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</si>
  <si>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</si>
  <si>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</si>
  <si>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</si>
  <si>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</si>
  <si>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</si>
  <si>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</si>
  <si>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</si>
  <si>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</si>
  <si>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</si>
  <si>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</si>
  <si>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</si>
  <si>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</si>
  <si>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</si>
  <si>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</si>
  <si>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</si>
  <si>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</si>
  <si>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</si>
  <si>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</si>
  <si>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</si>
  <si>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</si>
  <si>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</si>
  <si>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</si>
  <si>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</si>
  <si>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</si>
  <si>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</si>
  <si>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</si>
  <si>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</si>
  <si>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</si>
  <si>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</si>
  <si>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</si>
  <si>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</si>
  <si>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</si>
  <si>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</si>
  <si>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</si>
  <si>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</si>
  <si>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</si>
  <si>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</si>
  <si>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</si>
  <si>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</si>
  <si>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</si>
  <si>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</si>
  <si>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</si>
  <si>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</si>
  <si>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</si>
  <si>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</si>
  <si>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</si>
  <si>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</si>
  <si>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</si>
  <si>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</si>
  <si>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</si>
  <si>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</si>
  <si>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</si>
  <si>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</si>
  <si>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</si>
  <si>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</si>
  <si>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</si>
  <si>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</si>
  <si>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</si>
  <si>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</si>
  <si>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</si>
  <si>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</si>
  <si>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</si>
  <si>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</si>
  <si>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</si>
  <si>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</si>
  <si>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</si>
  <si>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</si>
  <si>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</si>
  <si>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</si>
  <si>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</si>
  <si>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</si>
  <si>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</si>
  <si>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</si>
  <si>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</si>
  <si>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</si>
  <si>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</si>
  <si>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</si>
  <si>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</si>
  <si>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</si>
  <si>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</si>
  <si>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</si>
  <si>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</si>
  <si>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</si>
  <si>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</si>
  <si>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</si>
  <si>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</si>
  <si>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</si>
  <si>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</si>
  <si>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</si>
  <si>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</si>
  <si>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</si>
  <si>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</si>
  <si>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</si>
  <si>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</si>
  <si>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</si>
  <si>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</si>
  <si>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</si>
  <si>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</si>
  <si>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</si>
  <si>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</si>
  <si>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</si>
  <si>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</si>
  <si>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</si>
  <si>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</si>
  <si>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</si>
  <si>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</si>
  <si>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</si>
  <si>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</si>
  <si>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</si>
  <si>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</si>
  <si>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</si>
  <si>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</si>
  <si>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</si>
  <si>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</si>
  <si>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</si>
  <si>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</si>
  <si>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</si>
  <si>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</si>
  <si>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</si>
  <si>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</si>
  <si>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</si>
  <si>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</si>
  <si>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</si>
  <si>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</si>
  <si>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</si>
  <si>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</si>
  <si>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</si>
  <si>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</si>
  <si>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</si>
  <si>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</si>
  <si>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</si>
  <si>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</si>
  <si>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</si>
  <si>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</si>
  <si>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</si>
  <si>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</si>
  <si>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</si>
  <si>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</si>
  <si>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</si>
  <si>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</si>
  <si>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</si>
  <si>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</si>
  <si>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</si>
  <si>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</si>
  <si>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</si>
  <si>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</si>
  <si>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</si>
  <si>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</si>
  <si>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</si>
  <si>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</si>
  <si>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</si>
  <si>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</si>
  <si>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</si>
  <si>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</si>
  <si>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</si>
  <si>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</si>
  <si>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</si>
  <si>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</si>
  <si>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</si>
  <si>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</si>
  <si>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</si>
  <si>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</si>
  <si>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</si>
  <si>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</si>
  <si>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</si>
  <si>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</si>
  <si>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</si>
  <si>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</si>
  <si>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</si>
  <si>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</si>
  <si>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</si>
  <si>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</si>
  <si>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</si>
  <si>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</si>
  <si>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</si>
  <si>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</si>
  <si>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</si>
  <si>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</si>
  <si>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</si>
  <si>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</si>
  <si>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</si>
  <si>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</si>
  <si>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</si>
  <si>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</si>
  <si>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</si>
  <si>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</si>
  <si>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</si>
  <si>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</si>
  <si>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</si>
  <si>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</si>
  <si>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</si>
  <si>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</si>
  <si>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</si>
  <si>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</si>
  <si>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</si>
  <si>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</si>
  <si>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</si>
  <si>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</si>
  <si>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</si>
  <si>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</si>
  <si>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</si>
  <si>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</si>
  <si>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</si>
  <si>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</si>
  <si>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</si>
  <si>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</si>
  <si>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</si>
  <si>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</si>
  <si>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</si>
  <si>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</si>
  <si>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</si>
  <si>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</si>
  <si>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</si>
  <si>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</si>
  <si>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</si>
  <si>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</si>
  <si>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</si>
  <si>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</si>
  <si>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</si>
  <si>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</si>
  <si>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</si>
  <si>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</si>
  <si>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</si>
  <si>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</si>
  <si>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</si>
  <si>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</si>
  <si>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</si>
  <si>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</si>
  <si>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</si>
  <si>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</si>
  <si>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</si>
  <si>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</si>
  <si>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</si>
  <si>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</si>
  <si>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</si>
  <si>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</si>
  <si>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</si>
  <si>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</si>
  <si>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</si>
  <si>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</si>
  <si>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</si>
  <si>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</si>
  <si>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</si>
  <si>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</si>
  <si>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</si>
  <si>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</si>
  <si>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</si>
  <si>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</si>
  <si>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</si>
  <si>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</si>
  <si>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</si>
  <si>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</si>
  <si>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</si>
  <si>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</si>
  <si>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</si>
  <si>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</si>
  <si>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</si>
  <si>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</si>
  <si>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</si>
  <si>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</si>
  <si>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</si>
  <si>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</si>
  <si>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</si>
  <si>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</si>
  <si>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</si>
  <si>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</si>
  <si>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</si>
  <si>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</si>
  <si>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</si>
  <si>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</si>
  <si>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</si>
  <si>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</si>
  <si>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</si>
  <si>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</si>
  <si>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</si>
  <si>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</si>
  <si>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</si>
  <si>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</si>
  <si>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</si>
  <si>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</si>
  <si>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</si>
  <si>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</si>
  <si>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</si>
  <si>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</si>
  <si>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</si>
  <si>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</si>
  <si>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</si>
  <si>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</si>
  <si>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</si>
  <si>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</si>
  <si>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</si>
  <si>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</si>
  <si>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</si>
  <si>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</si>
  <si>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</si>
  <si>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</si>
  <si>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</si>
  <si>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</si>
  <si>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</si>
  <si>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</si>
  <si>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</si>
  <si>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</si>
  <si>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</si>
  <si>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</si>
  <si>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</si>
  <si>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</si>
  <si>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</si>
  <si>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</si>
  <si>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</si>
  <si>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</si>
  <si>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</si>
  <si>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</si>
  <si>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</si>
  <si>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</si>
  <si>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</si>
  <si>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</si>
  <si>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</si>
  <si>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</si>
  <si>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</si>
  <si>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</si>
  <si>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</si>
  <si>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</si>
  <si>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</si>
  <si>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</si>
  <si>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</si>
  <si>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</si>
  <si>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</si>
  <si>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</si>
  <si>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</si>
  <si>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</si>
  <si>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</si>
  <si>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</si>
  <si>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</si>
  <si>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</si>
  <si>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</si>
  <si>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</si>
  <si>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</si>
  <si>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</si>
  <si>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</si>
  <si>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</si>
  <si>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</si>
  <si>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</si>
  <si>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</si>
  <si>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</si>
  <si>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</si>
  <si>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</si>
  <si>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</si>
  <si>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</si>
  <si>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</si>
  <si>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</si>
  <si>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</si>
  <si>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</si>
  <si>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</si>
  <si>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</si>
  <si>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</si>
  <si>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</si>
  <si>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</si>
  <si>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</si>
  <si>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</si>
  <si>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</si>
  <si>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</si>
  <si>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</si>
  <si>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</si>
  <si>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</si>
  <si>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</si>
  <si>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</si>
  <si>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</si>
  <si>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</si>
  <si>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</si>
  <si>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</si>
  <si>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</si>
  <si>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</si>
  <si>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</si>
  <si>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</si>
  <si>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</si>
  <si>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</si>
  <si>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</si>
  <si>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</si>
  <si>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</si>
  <si>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</si>
  <si>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</si>
  <si>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</si>
  <si>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</si>
  <si>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</si>
  <si>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</si>
  <si>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</si>
  <si>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</si>
  <si>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</si>
  <si>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</si>
  <si>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</si>
  <si>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</si>
  <si>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</si>
  <si>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</si>
  <si>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</si>
  <si>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</si>
  <si>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</si>
  <si>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</si>
  <si>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</si>
  <si>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</si>
  <si>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</si>
  <si>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</si>
  <si>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</si>
  <si>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</si>
  <si>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</si>
  <si>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</si>
  <si>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</si>
  <si>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</si>
  <si>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</si>
  <si>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</si>
  <si>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</si>
  <si>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</si>
  <si>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</si>
  <si>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</si>
  <si>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</si>
  <si>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</si>
  <si>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</si>
  <si>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</si>
  <si>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</si>
  <si>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</si>
  <si>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</si>
  <si>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</si>
  <si>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</si>
  <si>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</si>
  <si>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</si>
  <si>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</si>
  <si>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</si>
  <si>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</si>
  <si>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</si>
  <si>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</si>
  <si>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</si>
  <si>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</si>
  <si>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</si>
  <si>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</si>
  <si>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</si>
  <si>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</si>
  <si>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</si>
  <si>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</si>
  <si>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</si>
  <si>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</si>
  <si>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</si>
  <si>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</si>
  <si>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</si>
  <si>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</si>
  <si>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</si>
  <si>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</si>
  <si>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</si>
  <si>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</si>
  <si>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</si>
  <si>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</si>
  <si>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</si>
  <si>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</si>
  <si>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</si>
  <si>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</si>
  <si>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</si>
  <si>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</si>
  <si>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</si>
  <si>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</si>
  <si>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</si>
  <si>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</si>
  <si>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</si>
  <si>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</si>
  <si>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</si>
  <si>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</si>
  <si>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</si>
  <si>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</si>
  <si>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</si>
  <si>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</si>
  <si>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</si>
  <si>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</si>
  <si>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</si>
  <si>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</si>
  <si>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</si>
  <si>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</si>
  <si>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</si>
  <si>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</si>
  <si>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</si>
  <si>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</si>
  <si>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</si>
  <si>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</si>
  <si>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</si>
  <si>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</si>
  <si>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</si>
  <si>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</si>
  <si>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</si>
  <si>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</si>
  <si>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</si>
  <si>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</si>
  <si>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</si>
  <si>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</si>
  <si>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</si>
  <si>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</si>
  <si>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</si>
  <si>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</si>
  <si>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</si>
  <si>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</si>
  <si>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</si>
  <si>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</si>
  <si>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</si>
  <si>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</si>
  <si>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</si>
  <si>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</si>
  <si>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</si>
  <si>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</si>
  <si>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</si>
  <si>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</si>
  <si>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</si>
  <si>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</si>
  <si>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</si>
  <si>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</si>
  <si>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</si>
  <si>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</si>
  <si>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</si>
  <si>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</si>
  <si>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</si>
  <si>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</si>
  <si>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</si>
  <si>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</si>
  <si>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</si>
  <si>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</si>
  <si>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</si>
  <si>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</si>
  <si>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</si>
  <si>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</si>
  <si>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</si>
  <si>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</si>
  <si>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</si>
  <si>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</si>
  <si>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</si>
  <si>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</si>
  <si>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</si>
  <si>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</si>
  <si>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</si>
  <si>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</si>
  <si>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</si>
  <si>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</si>
  <si>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</si>
  <si>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</si>
  <si>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</si>
  <si>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</si>
  <si>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</si>
  <si>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</si>
  <si>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</si>
  <si>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</si>
  <si>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</si>
  <si>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</si>
  <si>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</si>
  <si>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</si>
  <si>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</si>
  <si>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</si>
  <si>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</si>
  <si>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</si>
  <si>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</si>
  <si>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</si>
  <si>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</si>
  <si>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</si>
  <si>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</si>
  <si>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</si>
  <si>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</si>
  <si>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</si>
  <si>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</si>
  <si>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</si>
  <si>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</si>
  <si>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</si>
  <si>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</si>
  <si>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</si>
  <si>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</si>
  <si>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</si>
  <si>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</si>
  <si>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</si>
  <si>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</si>
  <si>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</si>
  <si>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</si>
  <si>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</si>
  <si>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</si>
  <si>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</si>
  <si>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</si>
  <si>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</si>
  <si>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</si>
  <si>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</si>
  <si>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</si>
  <si>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</si>
  <si>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</si>
  <si>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</si>
  <si>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</si>
  <si>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</si>
  <si>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</si>
  <si>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</si>
  <si>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</si>
  <si>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</si>
  <si>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</si>
  <si>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</si>
  <si>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</si>
  <si>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</si>
  <si>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</si>
  <si>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</si>
  <si>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</si>
  <si>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</si>
  <si>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</si>
  <si>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</si>
  <si>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</si>
  <si>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</si>
  <si>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</si>
  <si>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</si>
  <si>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</si>
  <si>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</si>
  <si>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</si>
  <si>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</si>
  <si>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</si>
  <si>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</si>
  <si>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</si>
  <si>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</si>
  <si>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</si>
  <si>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</si>
  <si>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</si>
  <si>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</si>
  <si>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</si>
  <si>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</si>
  <si>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</si>
  <si>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</si>
  <si>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</si>
  <si>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</si>
  <si>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</si>
  <si>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</si>
  <si>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</si>
  <si>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</si>
  <si>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</si>
  <si>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</si>
  <si>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</si>
  <si>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</si>
  <si>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</si>
  <si>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</si>
  <si>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</si>
  <si>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</si>
  <si>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</si>
  <si>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</si>
  <si>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</si>
  <si>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</si>
  <si>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</si>
  <si>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</si>
  <si>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</si>
  <si>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</si>
  <si>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</si>
  <si>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</si>
  <si>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</si>
  <si>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</si>
  <si>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</si>
  <si>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</si>
  <si>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</si>
  <si>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</si>
  <si>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</si>
  <si>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</si>
  <si>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</si>
  <si>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</si>
  <si>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</si>
  <si>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</si>
  <si>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</si>
  <si>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</si>
  <si>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</si>
  <si>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</si>
  <si>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</si>
  <si>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</si>
  <si>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</si>
  <si>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</si>
  <si>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</si>
  <si>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</si>
  <si>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</si>
  <si>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</si>
  <si>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</si>
  <si>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</si>
  <si>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</si>
  <si>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</si>
  <si>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</si>
  <si>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</si>
  <si>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</si>
  <si>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</si>
  <si>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</si>
  <si>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</si>
  <si>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</si>
  <si>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</si>
  <si>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</si>
  <si>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</si>
  <si>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</si>
  <si>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</si>
  <si>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</si>
  <si>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</si>
  <si>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</si>
  <si>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</si>
  <si>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</si>
  <si>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</si>
  <si>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</si>
  <si>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</si>
  <si>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</si>
  <si>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</si>
  <si>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</si>
  <si>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</si>
  <si>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</si>
  <si>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</si>
  <si>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</si>
  <si>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</si>
  <si>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</si>
  <si>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</si>
  <si>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</si>
  <si>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</si>
  <si>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</si>
  <si>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</si>
  <si>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</si>
  <si>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</si>
  <si>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</si>
  <si>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</si>
  <si>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</si>
  <si>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</si>
  <si>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</si>
  <si>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</si>
  <si>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</si>
  <si>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</si>
  <si>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</si>
  <si>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</si>
  <si>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</si>
  <si>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</si>
  <si>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</si>
  <si>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</si>
  <si>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</si>
  <si>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</si>
  <si>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</si>
  <si>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</si>
  <si>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</si>
  <si>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</si>
  <si>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</si>
  <si>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</si>
  <si>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</si>
  <si>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</si>
  <si>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</si>
  <si>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</si>
  <si>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</si>
  <si>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</si>
  <si>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</si>
  <si>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</si>
  <si>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</si>
  <si>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</si>
  <si>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</si>
  <si>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</si>
  <si>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</si>
  <si>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</si>
  <si>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</si>
  <si>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</si>
  <si>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</si>
  <si>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</si>
  <si>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</si>
  <si>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</si>
  <si>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</si>
  <si>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</si>
  <si>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</si>
  <si>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</si>
  <si>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</si>
  <si>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</si>
  <si>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</si>
  <si>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</si>
  <si>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</si>
  <si>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</si>
  <si>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</si>
  <si>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</si>
  <si>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</si>
  <si>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</si>
  <si>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</si>
  <si>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</si>
  <si>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</si>
  <si>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</si>
  <si>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</si>
  <si>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</si>
  <si>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</si>
  <si>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</si>
  <si>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</si>
  <si>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</si>
  <si>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</si>
  <si>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</si>
  <si>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</si>
  <si>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</si>
  <si>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</si>
  <si>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</si>
  <si>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</si>
  <si>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</si>
  <si>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</si>
  <si>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</si>
  <si>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</si>
  <si>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</si>
  <si>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</si>
  <si>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</si>
  <si>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</si>
  <si>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</si>
  <si>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</si>
  <si>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</si>
  <si>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</si>
  <si>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</si>
  <si>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</si>
  <si>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</si>
  <si>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</si>
  <si>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</si>
  <si>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</si>
  <si>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</si>
  <si>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</si>
  <si>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</si>
  <si>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</si>
  <si>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</si>
  <si>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</si>
  <si>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</si>
  <si>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</si>
  <si>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</si>
  <si>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</si>
  <si>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</si>
  <si>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</si>
  <si>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</si>
  <si>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</si>
  <si>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</si>
  <si>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</si>
  <si>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</si>
  <si>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</si>
  <si>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</si>
  <si>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</si>
  <si>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</si>
  <si>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</si>
  <si>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</si>
  <si>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</si>
  <si>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</si>
  <si>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</si>
  <si>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</si>
  <si>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</si>
  <si>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</si>
  <si>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</si>
  <si>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</si>
  <si>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</si>
  <si>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</si>
  <si>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</si>
  <si>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</si>
  <si>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</si>
  <si>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</si>
  <si>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</si>
  <si>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</si>
  <si>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</si>
  <si>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</si>
  <si>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</si>
  <si>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</si>
  <si>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</si>
  <si>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</si>
  <si>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</si>
  <si>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</si>
  <si>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</si>
  <si>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</si>
  <si>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</si>
  <si>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</si>
  <si>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</si>
  <si>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</si>
  <si>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</si>
  <si>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</si>
  <si>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</si>
  <si>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</si>
  <si>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</si>
  <si>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</si>
  <si>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</si>
  <si>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</si>
  <si>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</si>
  <si>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</si>
  <si>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</si>
  <si>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</si>
  <si>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</si>
  <si>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</si>
  <si>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</si>
  <si>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</si>
  <si>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</si>
  <si>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</si>
  <si>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</si>
  <si>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</si>
  <si>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</si>
  <si>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</si>
  <si>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</si>
  <si>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</si>
  <si>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</si>
  <si>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</si>
  <si>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</si>
  <si>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</si>
  <si>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</si>
  <si>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</si>
  <si>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</si>
  <si>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</si>
  <si>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</si>
  <si>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</si>
  <si>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</si>
  <si>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</si>
  <si>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</si>
  <si>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</si>
  <si>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</si>
  <si>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</si>
  <si>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</si>
  <si>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</si>
  <si>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</si>
  <si>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</si>
  <si>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</si>
  <si>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</si>
  <si>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</si>
  <si>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</si>
  <si>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</si>
  <si>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</si>
  <si>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</si>
  <si>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</si>
  <si>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</si>
  <si>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</si>
  <si>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</si>
  <si>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</si>
  <si>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</si>
  <si>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</si>
  <si>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</si>
  <si>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</si>
  <si>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</si>
  <si>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</si>
  <si>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</si>
  <si>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</si>
  <si>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</si>
  <si>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</si>
  <si>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</si>
  <si>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</si>
  <si>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</si>
  <si>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</si>
  <si>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</si>
  <si>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</si>
  <si>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</si>
  <si>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</si>
  <si>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</si>
  <si>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</si>
  <si>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</si>
  <si>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</si>
  <si>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</si>
  <si>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</si>
  <si>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</si>
  <si>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</si>
  <si>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</si>
  <si>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</si>
  <si>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</si>
  <si>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</si>
  <si>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</si>
  <si>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</si>
  <si>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</si>
  <si>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</si>
  <si>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</si>
  <si>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</si>
  <si>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</si>
  <si>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</si>
  <si>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</si>
  <si>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</si>
  <si>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</si>
  <si>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</si>
  <si>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</si>
  <si>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</si>
  <si>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</si>
  <si>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</si>
  <si>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</si>
  <si>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</si>
  <si>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</si>
  <si>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</si>
  <si>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</si>
  <si>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</si>
  <si>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</si>
  <si>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</si>
  <si>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</si>
  <si>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</si>
  <si>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</si>
  <si>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</si>
  <si>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</si>
  <si>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</si>
  <si>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</si>
  <si>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</si>
  <si>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</si>
  <si>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</si>
  <si>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</si>
  <si>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</si>
  <si>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</si>
  <si>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</si>
  <si>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</si>
  <si>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</si>
  <si>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</si>
  <si>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</si>
  <si>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</si>
  <si>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</si>
  <si>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</si>
  <si>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</si>
  <si>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</si>
  <si>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</si>
  <si>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</si>
  <si>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</si>
  <si>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</si>
  <si>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</si>
  <si>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</si>
  <si>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</si>
  <si>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</si>
  <si>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</si>
  <si>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</si>
  <si>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</si>
  <si>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</si>
  <si>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</si>
  <si>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</si>
  <si>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</si>
  <si>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</si>
  <si>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</si>
  <si>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</si>
  <si>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</si>
  <si>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</si>
  <si>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</si>
  <si>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</si>
  <si>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</si>
  <si>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</si>
  <si>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</si>
  <si>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</si>
  <si>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</si>
  <si>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</si>
  <si>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</si>
  <si>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</si>
  <si>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</si>
  <si>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</si>
  <si>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</si>
  <si>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</si>
  <si>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</si>
  <si>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</si>
  <si>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</si>
  <si>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</si>
  <si>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</si>
  <si>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</si>
  <si>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</si>
  <si>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</si>
  <si>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</si>
  <si>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</si>
  <si>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</si>
  <si>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</si>
  <si>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</si>
  <si>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</si>
  <si>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</si>
  <si>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</si>
  <si>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</si>
  <si>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</si>
  <si>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</si>
  <si>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</si>
  <si>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</si>
  <si>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</si>
  <si>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</si>
  <si>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</si>
  <si>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</si>
  <si>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</si>
  <si>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</si>
  <si>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</si>
  <si>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</si>
  <si>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</si>
  <si>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</si>
  <si>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</si>
  <si>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</si>
  <si>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</si>
  <si>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</si>
  <si>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</si>
  <si>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</si>
  <si>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</si>
  <si>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</si>
  <si>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</si>
  <si>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</si>
  <si>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</si>
  <si>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</si>
  <si>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</si>
  <si>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</si>
  <si>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</si>
  <si>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</si>
  <si>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</si>
  <si>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</si>
  <si>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</si>
  <si>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</si>
  <si>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</si>
  <si>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</si>
  <si>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</si>
  <si>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</si>
  <si>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</si>
  <si>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</si>
  <si>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</si>
  <si>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</si>
  <si>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</si>
  <si>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</si>
  <si>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</si>
  <si>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</si>
  <si>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</si>
  <si>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</si>
  <si>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</si>
  <si>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</si>
  <si>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</si>
  <si>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</si>
  <si>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</si>
  <si>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</si>
  <si>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</si>
  <si>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</si>
  <si>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</si>
  <si>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</si>
  <si>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</si>
  <si>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</si>
  <si>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</si>
  <si>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</si>
  <si>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</si>
  <si>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</si>
  <si>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</si>
  <si>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</si>
  <si>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</si>
  <si>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</si>
  <si>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</si>
  <si>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</si>
  <si>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</si>
  <si>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</si>
  <si>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</si>
  <si>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</si>
  <si>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</si>
  <si>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</si>
  <si>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</si>
  <si>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</si>
  <si>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</si>
  <si>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</si>
  <si>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</si>
  <si>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</si>
  <si>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</si>
  <si>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</si>
  <si>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</si>
  <si>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</si>
  <si>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</si>
  <si>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</si>
  <si>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</si>
  <si>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</si>
  <si>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</si>
  <si>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</si>
  <si>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</si>
  <si>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</si>
  <si>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</si>
  <si>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</si>
  <si>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</si>
  <si>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</si>
  <si>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</si>
  <si>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</si>
  <si>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</si>
  <si>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</si>
  <si>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</si>
  <si>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</si>
  <si>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</si>
  <si>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</si>
  <si>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</si>
  <si>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</si>
  <si>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</si>
  <si>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</si>
  <si>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</si>
  <si>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</si>
  <si>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</si>
  <si>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</si>
  <si>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</si>
  <si>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</si>
  <si>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</si>
  <si>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</si>
  <si>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</si>
  <si>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</si>
  <si>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</si>
  <si>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</si>
  <si>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</si>
  <si>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</si>
  <si>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</si>
  <si>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</si>
  <si>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</si>
  <si>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</si>
  <si>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</si>
  <si>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</si>
  <si>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</si>
  <si>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</si>
  <si>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</si>
  <si>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</si>
  <si>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</si>
  <si>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</si>
  <si>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</si>
  <si>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</si>
  <si>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</si>
  <si>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</si>
  <si>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</si>
  <si>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</si>
  <si>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</si>
  <si>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</si>
  <si>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</si>
  <si>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</si>
  <si>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</si>
  <si>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</si>
  <si>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</si>
  <si>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</si>
  <si>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</si>
  <si>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</si>
  <si>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</si>
  <si>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</si>
  <si>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</si>
  <si>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</si>
  <si>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</si>
  <si>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</si>
  <si>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</si>
  <si>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</si>
  <si>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</si>
  <si>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</si>
  <si>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</si>
  <si>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</si>
  <si>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</si>
  <si>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</si>
  <si>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</si>
  <si>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</si>
  <si>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</si>
  <si>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</si>
  <si>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</si>
  <si>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</si>
  <si>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</si>
  <si>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</si>
  <si>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</si>
  <si>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</si>
  <si>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</si>
  <si>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</si>
  <si>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</si>
  <si>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</si>
  <si>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</si>
  <si>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</si>
  <si>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</si>
  <si>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</si>
  <si>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</si>
  <si>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</si>
  <si>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</si>
  <si>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</si>
  <si>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</si>
  <si>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</si>
  <si>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</si>
  <si>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</si>
  <si>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</si>
  <si>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</si>
  <si>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</si>
  <si>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</si>
  <si>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</si>
  <si>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</si>
  <si>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</si>
  <si>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</si>
  <si>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</si>
  <si>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</si>
  <si>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</si>
  <si>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</si>
  <si>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</si>
  <si>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</si>
  <si>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</si>
  <si>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</si>
  <si>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</si>
  <si>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</si>
  <si>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</si>
  <si>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</si>
  <si>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</si>
  <si>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</si>
  <si>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</si>
  <si>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</si>
  <si>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</si>
  <si>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</si>
  <si>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</si>
  <si>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</si>
  <si>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</si>
  <si>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</si>
  <si>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</si>
  <si>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</si>
  <si>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</si>
  <si>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</si>
  <si>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</si>
  <si>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</si>
  <si>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</si>
  <si>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</si>
  <si>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</si>
  <si>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</si>
  <si>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</si>
  <si>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</si>
  <si>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</si>
  <si>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</si>
  <si>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</si>
  <si>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</si>
  <si>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</si>
  <si>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</si>
  <si>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</si>
  <si>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</si>
  <si>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</si>
  <si>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</si>
  <si>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</si>
  <si>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</si>
  <si>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</si>
  <si>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</si>
  <si>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</si>
  <si>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</si>
  <si>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</si>
  <si>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</si>
  <si>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</si>
  <si>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</si>
  <si>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</si>
  <si>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</si>
  <si>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</si>
  <si>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</si>
  <si>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</si>
  <si>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</si>
  <si>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</si>
  <si>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</si>
  <si>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</si>
  <si>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</si>
  <si>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</si>
  <si>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</si>
  <si>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</si>
  <si>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</si>
  <si>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</si>
  <si>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</si>
  <si>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</si>
  <si>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</si>
  <si>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</si>
  <si>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</si>
  <si>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</si>
  <si>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</si>
  <si>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</si>
  <si>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</si>
  <si>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</si>
  <si>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</si>
  <si>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</si>
  <si>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</si>
  <si>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</si>
  <si>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</si>
  <si>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</si>
  <si>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</si>
  <si>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</si>
  <si>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</si>
  <si>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</si>
  <si>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</si>
  <si>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</si>
  <si>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</si>
  <si>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</si>
  <si>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</si>
  <si>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</si>
  <si>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</si>
  <si>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</si>
  <si>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</si>
  <si>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</si>
  <si>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</si>
  <si>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</si>
  <si>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</si>
  <si>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</si>
  <si>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</si>
  <si>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</si>
  <si>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</si>
  <si>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</si>
  <si>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</si>
  <si>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</si>
  <si>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</si>
  <si>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</si>
  <si>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</si>
  <si>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</si>
  <si>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</si>
  <si>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</si>
  <si>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</si>
  <si>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</si>
  <si>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</si>
  <si>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</si>
  <si>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</si>
  <si>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</si>
  <si>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</si>
  <si>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</si>
  <si>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</si>
  <si>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</si>
  <si>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</si>
  <si>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</si>
  <si>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</si>
  <si>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</si>
  <si>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</si>
  <si>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</si>
  <si>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</si>
  <si>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</si>
  <si>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</si>
  <si>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</si>
  <si>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</si>
  <si>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</si>
  <si>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</si>
  <si>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</si>
  <si>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</si>
  <si>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</si>
  <si>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</si>
  <si>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</si>
  <si>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</si>
  <si>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</si>
  <si>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</si>
  <si>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</si>
  <si>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</si>
  <si>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</si>
  <si>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</si>
  <si>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</si>
  <si>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</si>
  <si>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</si>
  <si>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</si>
  <si>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</si>
  <si>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</si>
  <si>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</si>
  <si>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</si>
  <si>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</si>
  <si>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</si>
  <si>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</si>
  <si>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</si>
  <si>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</si>
  <si>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</si>
  <si>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</si>
  <si>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</si>
  <si>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</si>
  <si>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</si>
  <si>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</si>
  <si>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</si>
  <si>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</si>
  <si>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</si>
  <si>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</si>
  <si>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</si>
  <si>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</si>
  <si>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</si>
  <si>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</si>
  <si>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</si>
  <si>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</si>
  <si>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</si>
  <si>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</si>
  <si>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</si>
  <si>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</si>
  <si>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</si>
  <si>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</si>
  <si>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</si>
  <si>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</si>
  <si>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</si>
  <si>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</si>
  <si>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</si>
  <si>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</si>
  <si>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</si>
  <si>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</si>
  <si>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</si>
  <si>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</si>
  <si>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</si>
  <si>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</si>
  <si>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</si>
  <si>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</si>
  <si>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</si>
  <si>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</si>
  <si>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</si>
  <si>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</si>
  <si>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</si>
  <si>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</si>
  <si>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</si>
  <si>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</si>
  <si>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</si>
  <si>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</si>
  <si>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</si>
  <si>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</si>
  <si>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</si>
  <si>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</si>
  <si>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</si>
  <si>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</si>
  <si>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</si>
  <si>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</si>
  <si>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</si>
  <si>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</si>
  <si>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</si>
  <si>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</si>
  <si>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</si>
  <si>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</si>
  <si>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</si>
  <si>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</si>
  <si>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</si>
  <si>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</si>
  <si>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</si>
  <si>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</si>
  <si>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</si>
  <si>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</si>
  <si>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</si>
  <si>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</si>
  <si>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</si>
  <si>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</si>
  <si>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</si>
  <si>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</si>
  <si>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</si>
  <si>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</si>
  <si>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</si>
  <si>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</si>
  <si>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</si>
  <si>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</si>
  <si>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</si>
  <si>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</si>
  <si>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</si>
  <si>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</si>
  <si>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</si>
  <si>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</si>
  <si>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</si>
  <si>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</si>
  <si>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</si>
  <si>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</si>
  <si>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</si>
  <si>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</si>
  <si>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</si>
  <si>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</si>
  <si>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</si>
  <si>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</si>
  <si>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</si>
  <si>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</si>
  <si>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</si>
  <si>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</si>
  <si>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</si>
  <si>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</si>
  <si>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</si>
  <si>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</si>
  <si>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</si>
  <si>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</si>
  <si>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</si>
  <si>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</si>
  <si>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</si>
  <si>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</si>
  <si>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</si>
  <si>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</si>
  <si>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</si>
  <si>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</si>
  <si>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</si>
  <si>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</si>
  <si>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</si>
  <si>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</si>
  <si>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</si>
  <si>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</si>
  <si>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</si>
  <si>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</si>
  <si>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</si>
  <si>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</si>
  <si>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</si>
  <si>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</si>
  <si>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</si>
  <si>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</si>
  <si>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</si>
  <si>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</si>
  <si>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</si>
  <si>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</si>
  <si>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</si>
  <si>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</si>
  <si>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</si>
  <si>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</si>
  <si>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</si>
  <si>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</si>
  <si>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</si>
  <si>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</si>
  <si>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</si>
  <si>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</si>
  <si>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</si>
  <si>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</si>
  <si>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</si>
  <si>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</si>
  <si>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</si>
  <si>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</si>
  <si>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</si>
  <si>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</si>
  <si>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</si>
  <si>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</si>
  <si>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</si>
  <si>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</si>
  <si>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</si>
  <si>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</si>
  <si>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</si>
  <si>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</si>
  <si>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</si>
  <si>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</si>
  <si>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</si>
  <si>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</si>
  <si>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</si>
  <si>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</si>
  <si>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</si>
  <si>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</si>
  <si>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</si>
  <si>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</si>
  <si>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</si>
  <si>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</si>
  <si>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</si>
  <si>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</si>
  <si>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</si>
  <si>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</si>
  <si>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</si>
  <si>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</si>
  <si>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</si>
  <si>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</si>
  <si>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</si>
  <si>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</si>
  <si>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</si>
  <si>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</si>
  <si>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</si>
  <si>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</si>
  <si>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</si>
  <si>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</si>
  <si>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</si>
  <si>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</si>
  <si>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</si>
  <si>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</si>
  <si>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</si>
  <si>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</si>
  <si>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</si>
  <si>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</si>
  <si>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</si>
  <si>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</si>
  <si>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</si>
  <si>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</si>
  <si>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</si>
  <si>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</si>
  <si>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</si>
  <si>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</si>
  <si>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</si>
  <si>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</si>
  <si>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</si>
  <si>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</si>
  <si>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</si>
  <si>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</si>
  <si>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</si>
  <si>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</si>
  <si>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</si>
  <si>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</si>
  <si>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</si>
  <si>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</si>
  <si>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</si>
  <si>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</si>
  <si>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</si>
  <si>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</si>
  <si>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</si>
  <si>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</si>
  <si>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</si>
  <si>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</si>
  <si>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</si>
  <si>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</si>
  <si>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</si>
  <si>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</si>
  <si>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</si>
  <si>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</si>
  <si>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</si>
  <si>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</si>
  <si>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</si>
  <si>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</si>
  <si>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</si>
  <si>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</si>
  <si>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</si>
  <si>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</si>
  <si>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</si>
  <si>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</si>
  <si>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</si>
  <si>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</si>
  <si>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</si>
  <si>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</si>
  <si>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</si>
  <si>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</si>
  <si>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</si>
  <si>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</si>
  <si>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</si>
  <si>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</si>
  <si>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</si>
  <si>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</si>
  <si>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</si>
  <si>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</si>
  <si>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</si>
  <si>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</si>
  <si>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</si>
  <si>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</si>
  <si>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</si>
  <si>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</si>
  <si>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</si>
  <si>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</si>
  <si>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</si>
  <si>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</si>
  <si>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</si>
  <si>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</si>
  <si>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</si>
  <si>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</si>
  <si>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</si>
  <si>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</si>
  <si>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</si>
  <si>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</si>
  <si>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</si>
  <si>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</si>
  <si>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</si>
  <si>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</si>
  <si>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</si>
  <si>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</si>
  <si>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</si>
  <si>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</si>
  <si>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</si>
  <si>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</si>
  <si>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</si>
  <si>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</si>
  <si>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</si>
  <si>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</si>
  <si>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</si>
  <si>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</si>
  <si>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</si>
  <si>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</si>
  <si>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</si>
  <si>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</si>
  <si>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</si>
  <si>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</si>
  <si>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</si>
  <si>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</si>
  <si>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</si>
  <si>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</si>
  <si>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</si>
  <si>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</si>
  <si>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</si>
  <si>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</si>
  <si>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</si>
  <si>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</si>
  <si>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</si>
  <si>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</si>
  <si>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</si>
  <si>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</si>
  <si>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</si>
  <si>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</si>
  <si>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</si>
  <si>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</si>
  <si>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</si>
  <si>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</si>
  <si>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</si>
  <si>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</si>
  <si>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</si>
  <si>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</si>
  <si>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</si>
  <si>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</si>
  <si>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</si>
  <si>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</si>
  <si>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</si>
  <si>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</si>
  <si>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</si>
  <si>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</si>
  <si>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</si>
  <si>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</si>
  <si>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</si>
  <si>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</si>
  <si>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</si>
  <si>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</si>
  <si>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</si>
  <si>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</si>
  <si>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</si>
  <si>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</si>
  <si>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</si>
  <si>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</si>
  <si>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</si>
  <si>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</si>
  <si>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</si>
  <si>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</si>
  <si>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</si>
  <si>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</si>
  <si>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</si>
  <si>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</si>
  <si>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</si>
  <si>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</si>
  <si>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</si>
  <si>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</si>
  <si>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</si>
  <si>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</si>
  <si>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</si>
  <si>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</si>
  <si>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</si>
  <si>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</si>
  <si>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</si>
  <si>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</si>
  <si>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</si>
  <si>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</si>
  <si>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</si>
  <si>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</si>
  <si>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</si>
  <si>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</si>
  <si>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</si>
  <si>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</si>
  <si>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</si>
  <si>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</si>
  <si>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</si>
  <si>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</si>
  <si>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</si>
  <si>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</si>
  <si>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</si>
  <si>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</si>
  <si>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</si>
  <si>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</si>
  <si>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</si>
  <si>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</si>
  <si>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</si>
  <si>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</si>
  <si>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</si>
  <si>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</si>
  <si>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</si>
  <si>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</si>
  <si>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</si>
  <si>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</si>
  <si>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</si>
  <si>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</si>
  <si>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</si>
  <si>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</si>
  <si>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</si>
  <si>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</si>
  <si>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</si>
  <si>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</si>
  <si>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</si>
  <si>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</si>
  <si>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</si>
  <si>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</si>
  <si>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</si>
  <si>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</si>
  <si>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</si>
  <si>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</si>
  <si>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</si>
  <si>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</si>
  <si>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</si>
  <si>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</si>
  <si>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</si>
  <si>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</si>
  <si>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</si>
  <si>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</si>
  <si>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</si>
  <si>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</si>
  <si>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</si>
  <si>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</si>
  <si>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</si>
  <si>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</si>
  <si>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</si>
  <si>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</si>
  <si>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</si>
  <si>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</si>
  <si>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</si>
  <si>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</si>
  <si>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</si>
  <si>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</si>
  <si>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</si>
  <si>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</si>
  <si>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</si>
  <si>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</si>
  <si>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</si>
  <si>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</si>
  <si>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</si>
  <si>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</si>
  <si>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</si>
  <si>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</si>
  <si>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</si>
  <si>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</si>
  <si>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</si>
  <si>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</si>
  <si>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</si>
  <si>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</si>
  <si>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</si>
  <si>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</si>
  <si>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</si>
  <si>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</si>
  <si>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</si>
  <si>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</si>
  <si>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</si>
  <si>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</si>
  <si>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</si>
  <si>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</si>
  <si>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</si>
  <si>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</si>
  <si>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</si>
  <si>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</si>
  <si>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</si>
  <si>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</si>
  <si>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</si>
  <si>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</si>
  <si>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</si>
  <si>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</si>
  <si>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</si>
  <si>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</si>
  <si>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</si>
  <si>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</si>
  <si>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</si>
  <si>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</si>
  <si>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</si>
  <si>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</si>
  <si>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</si>
  <si>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</si>
  <si>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</si>
  <si>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</si>
  <si>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</si>
  <si>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</si>
  <si>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</si>
  <si>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</si>
  <si>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</si>
  <si>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</si>
  <si>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</si>
  <si>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</si>
  <si>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</si>
  <si>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</si>
  <si>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</si>
  <si>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</si>
  <si>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</si>
  <si>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</si>
  <si>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</si>
  <si>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</si>
  <si>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</si>
  <si>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</si>
  <si>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</si>
  <si>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</si>
  <si>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</si>
  <si>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</si>
  <si>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</si>
  <si>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</si>
  <si>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</si>
  <si>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</si>
  <si>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</si>
  <si>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</si>
  <si>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</si>
  <si>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</si>
  <si>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</si>
  <si>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</si>
  <si>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</si>
  <si>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</si>
  <si>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</si>
  <si>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</si>
  <si>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</si>
  <si>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</si>
  <si>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</si>
  <si>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</si>
  <si>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</si>
  <si>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</si>
  <si>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</si>
  <si>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</si>
  <si>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</si>
  <si>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</si>
  <si>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</si>
  <si>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</si>
  <si>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</si>
  <si>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</si>
  <si>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</si>
  <si>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</si>
  <si>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</si>
  <si>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</si>
  <si>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</si>
  <si>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</si>
  <si>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</si>
  <si>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</si>
  <si>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</si>
  <si>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</si>
  <si>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</si>
  <si>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</si>
  <si>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</si>
  <si>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</si>
  <si>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</si>
  <si>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</si>
  <si>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</si>
  <si>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</si>
  <si>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</si>
  <si>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</si>
  <si>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</si>
  <si>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</si>
  <si>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</si>
  <si>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</si>
  <si>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</si>
  <si>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</si>
  <si>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</si>
  <si>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</si>
  <si>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</si>
  <si>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</si>
  <si>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</si>
  <si>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</si>
  <si>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</si>
  <si>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</si>
  <si>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</si>
  <si>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</si>
  <si>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</si>
  <si>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</si>
  <si>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</si>
  <si>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</si>
  <si>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</si>
  <si>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</si>
  <si>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</si>
  <si>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</si>
  <si>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</si>
  <si>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</si>
  <si>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</si>
  <si>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</si>
  <si>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</si>
  <si>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</si>
  <si>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</si>
  <si>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</si>
  <si>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</si>
  <si>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</si>
  <si>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</si>
  <si>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</si>
  <si>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</si>
  <si>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</si>
  <si>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</si>
  <si>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</si>
  <si>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</si>
  <si>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</si>
  <si>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</si>
  <si>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</si>
  <si>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</si>
  <si>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</si>
  <si>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</si>
  <si>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</si>
  <si>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</si>
  <si>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</si>
  <si>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</si>
  <si>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</si>
  <si>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</si>
  <si>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</si>
  <si>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</si>
  <si>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</si>
  <si>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</si>
  <si>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</si>
  <si>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</si>
  <si>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</si>
  <si>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</si>
  <si>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</si>
  <si>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</si>
  <si>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</si>
  <si>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</si>
  <si>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</si>
  <si>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</si>
  <si>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</si>
  <si>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</si>
  <si>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</si>
  <si>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</si>
  <si>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</si>
  <si>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</si>
  <si>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</si>
  <si>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</si>
  <si>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</si>
  <si>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</si>
  <si>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</si>
  <si>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</si>
  <si>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</si>
  <si>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</si>
  <si>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</si>
  <si>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</si>
  <si>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</si>
  <si>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</si>
  <si>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</si>
  <si>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</si>
  <si>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</si>
  <si>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</si>
  <si>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</si>
  <si>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</si>
  <si>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</si>
  <si>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</si>
  <si>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</si>
  <si>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</si>
  <si>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</si>
  <si>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</si>
  <si>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</si>
  <si>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</si>
  <si>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</si>
  <si>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</si>
  <si>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</si>
  <si>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</si>
  <si>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</si>
  <si>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</si>
  <si>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</si>
  <si>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</si>
  <si>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</si>
  <si>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</si>
  <si>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</si>
  <si>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</si>
  <si>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</si>
  <si>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</si>
  <si>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</si>
  <si>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</si>
  <si>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</si>
  <si>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</si>
  <si>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</si>
  <si>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</si>
  <si>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</si>
  <si>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</si>
  <si>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</si>
  <si>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</si>
  <si>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</si>
  <si>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</si>
  <si>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</si>
  <si>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</si>
  <si>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</si>
  <si>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</si>
  <si>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</si>
  <si>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</si>
  <si>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</si>
  <si>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</si>
  <si>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</si>
  <si>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</si>
  <si>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</si>
  <si>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</si>
  <si>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</si>
  <si>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</si>
  <si>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</si>
  <si>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</si>
  <si>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</si>
  <si>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</si>
  <si>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</si>
  <si>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</si>
  <si>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</si>
  <si>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</si>
  <si>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</si>
  <si>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</si>
  <si>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</si>
  <si>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</si>
  <si>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</si>
  <si>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</si>
  <si>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</si>
  <si>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</si>
  <si>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</si>
  <si>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</si>
  <si>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</si>
  <si>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</si>
  <si>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</si>
  <si>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</si>
  <si>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</si>
  <si>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</si>
  <si>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</si>
  <si>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</si>
  <si>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</si>
  <si>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</si>
  <si>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</si>
  <si>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</si>
  <si>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</si>
  <si>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</si>
  <si>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</si>
  <si>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</si>
  <si>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</si>
  <si>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</si>
  <si>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</si>
  <si>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</si>
  <si>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</si>
  <si>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</si>
  <si>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</si>
  <si>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</si>
  <si>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</si>
  <si>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</si>
  <si>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</si>
  <si>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</si>
  <si>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</si>
  <si>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</si>
  <si>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</si>
  <si>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</si>
  <si>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</si>
  <si>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</si>
  <si>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</si>
  <si>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</si>
  <si>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</si>
  <si>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</si>
  <si>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</si>
  <si>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</si>
  <si>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</si>
  <si>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</si>
  <si>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</si>
  <si>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</si>
  <si>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</si>
  <si>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</si>
  <si>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</si>
  <si>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</si>
  <si>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</si>
  <si>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</si>
  <si>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</si>
  <si>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</si>
  <si>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</si>
  <si>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</si>
  <si>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</si>
  <si>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</si>
  <si>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</si>
  <si>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</si>
  <si>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</si>
  <si>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</si>
  <si>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</si>
  <si>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</si>
  <si>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</si>
  <si>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</si>
  <si>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</si>
  <si>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</si>
  <si>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</si>
  <si>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</si>
  <si>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</si>
  <si>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</si>
  <si>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</si>
  <si>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</si>
  <si>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</si>
  <si>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</si>
  <si>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</si>
  <si>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</si>
  <si>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</si>
  <si>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</si>
  <si>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</si>
  <si>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</si>
  <si>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</si>
  <si>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</si>
  <si>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</si>
  <si>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</si>
  <si>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</si>
  <si>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</si>
  <si>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</si>
  <si>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</si>
  <si>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</si>
  <si>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</si>
  <si>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</si>
  <si>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</si>
  <si>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</si>
  <si>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</si>
  <si>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</si>
  <si>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</si>
  <si>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</si>
  <si>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</si>
  <si>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</si>
  <si>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</si>
  <si>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</si>
  <si>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</si>
  <si>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</si>
  <si>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</si>
  <si>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</si>
  <si>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</si>
  <si>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</si>
  <si>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</si>
  <si>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</si>
  <si>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</si>
  <si>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</si>
  <si>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</si>
  <si>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</si>
  <si>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</si>
  <si>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</si>
  <si>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</si>
  <si>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</si>
  <si>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</si>
  <si>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</si>
  <si>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</si>
  <si>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</si>
  <si>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</si>
  <si>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</si>
  <si>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</si>
  <si>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</si>
  <si>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</si>
  <si>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</si>
  <si>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</si>
  <si>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</si>
  <si>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</si>
  <si>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</si>
  <si>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</si>
  <si>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</si>
  <si>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</si>
  <si>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</si>
  <si>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</si>
  <si>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</si>
  <si>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</si>
  <si>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</si>
  <si>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</si>
  <si>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</si>
  <si>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</si>
  <si>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</si>
  <si>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</si>
  <si>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</si>
  <si>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</si>
  <si>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</si>
  <si>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</si>
  <si>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</si>
  <si>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</si>
  <si>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</si>
  <si>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</si>
  <si>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</si>
  <si>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</si>
  <si>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</si>
  <si>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</si>
  <si>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</si>
  <si>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</si>
  <si>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</si>
  <si>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</si>
  <si>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</si>
  <si>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</si>
  <si>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</si>
  <si>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</si>
  <si>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</si>
  <si>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</si>
  <si>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</si>
  <si>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</si>
  <si>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</si>
  <si>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</si>
  <si>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</si>
  <si>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</si>
  <si>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</si>
  <si>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</si>
  <si>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</si>
  <si>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</si>
  <si>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</si>
  <si>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</si>
  <si>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</si>
  <si>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</si>
  <si>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</si>
  <si>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</si>
  <si>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</si>
  <si>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</si>
  <si>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</si>
  <si>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</si>
  <si>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</si>
  <si>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</si>
  <si>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</si>
  <si>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</si>
  <si>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</si>
  <si>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</si>
  <si>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</si>
  <si>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</si>
  <si>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</si>
  <si>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</si>
  <si>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</si>
  <si>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</si>
  <si>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</si>
  <si>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</si>
  <si>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</si>
  <si>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</si>
  <si>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</si>
  <si>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</si>
  <si>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</si>
  <si>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</si>
  <si>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</si>
  <si>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</si>
  <si>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</si>
  <si>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</si>
  <si>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</si>
  <si>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</si>
  <si>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</si>
  <si>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</si>
  <si>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</si>
  <si>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</si>
  <si>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</si>
  <si>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</si>
  <si>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</si>
  <si>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</si>
  <si>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</si>
  <si>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</si>
  <si>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</si>
  <si>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</si>
  <si>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</si>
  <si>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</si>
  <si>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</si>
  <si>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</si>
  <si>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</si>
  <si>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</si>
  <si>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</si>
  <si>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</si>
  <si>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</si>
  <si>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</si>
  <si>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</si>
  <si>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</si>
  <si>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</si>
  <si>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</si>
  <si>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</si>
  <si>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</si>
  <si>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</si>
  <si>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</si>
  <si>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</si>
  <si>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</si>
  <si>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</si>
  <si>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</si>
  <si>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</si>
  <si>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</si>
  <si>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</si>
  <si>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</si>
  <si>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</si>
  <si>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</si>
  <si>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</si>
  <si>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</si>
  <si>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</si>
  <si>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</si>
  <si>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</si>
  <si>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</si>
  <si>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</si>
  <si>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</si>
  <si>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</si>
  <si>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</si>
  <si>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</si>
  <si>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</si>
  <si>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</si>
  <si>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</si>
  <si>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</si>
  <si>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</si>
  <si>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</si>
  <si>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</si>
  <si>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</si>
  <si>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</si>
  <si>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</si>
  <si>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</si>
  <si>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</si>
  <si>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</si>
  <si>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</si>
  <si>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</si>
  <si>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</si>
  <si>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</si>
  <si>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</si>
  <si>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</si>
  <si>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</si>
  <si>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</si>
  <si>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</si>
  <si>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</si>
  <si>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</si>
  <si>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</si>
  <si>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</si>
  <si>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</si>
  <si>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</si>
  <si>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</si>
  <si>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</si>
  <si>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</si>
  <si>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</si>
  <si>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</si>
  <si>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</si>
  <si>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</si>
  <si>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</si>
  <si>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</si>
  <si>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</si>
  <si>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</si>
  <si>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</si>
  <si>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</si>
  <si>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</si>
  <si>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</si>
  <si>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</si>
  <si>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</si>
  <si>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</si>
  <si>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</si>
  <si>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</si>
  <si>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</si>
  <si>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</si>
  <si>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</si>
  <si>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</si>
  <si>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</si>
  <si>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</si>
  <si>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</si>
  <si>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</si>
  <si>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</si>
  <si>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</si>
  <si>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</si>
  <si>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</si>
  <si>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</si>
  <si>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</si>
  <si>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</si>
  <si>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</si>
  <si>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</si>
  <si>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</si>
  <si>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</si>
  <si>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</si>
  <si>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</si>
  <si>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</si>
  <si>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</si>
  <si>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</si>
  <si>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</si>
  <si>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</si>
  <si>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</si>
  <si>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</si>
  <si>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</si>
  <si>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</si>
  <si>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</si>
  <si>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</si>
  <si>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</si>
  <si>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</si>
  <si>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</si>
  <si>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</si>
  <si>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</si>
  <si>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</si>
  <si>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</si>
  <si>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</si>
  <si>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</si>
  <si>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</si>
  <si>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</si>
  <si>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</si>
  <si>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</si>
  <si>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</si>
  <si>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</si>
  <si>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</si>
  <si>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</si>
  <si>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</si>
  <si>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</si>
  <si>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</si>
  <si>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</si>
  <si>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</si>
  <si>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</si>
  <si>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</si>
  <si>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</si>
  <si>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</si>
  <si>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</si>
  <si>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</si>
  <si>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</si>
  <si>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</si>
  <si>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</si>
  <si>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</si>
  <si>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</si>
  <si>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</si>
  <si>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</si>
  <si>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</si>
  <si>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</si>
  <si>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</si>
  <si>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</si>
  <si>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</si>
  <si>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</si>
  <si>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</si>
  <si>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</si>
  <si>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</si>
  <si>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</si>
  <si>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</si>
  <si>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</si>
  <si>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</si>
  <si>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</si>
  <si>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</si>
  <si>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</si>
  <si>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</si>
  <si>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</si>
  <si>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</si>
  <si>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</si>
  <si>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</si>
  <si>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</si>
  <si>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</si>
  <si>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</si>
  <si>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</si>
  <si>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</si>
  <si>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</si>
  <si>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</si>
  <si>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</si>
  <si>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</si>
  <si>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</si>
  <si>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</si>
  <si>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</si>
  <si>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</si>
  <si>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</si>
  <si>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</si>
  <si>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</si>
  <si>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</si>
  <si>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</si>
  <si>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</si>
  <si>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</si>
  <si>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</si>
  <si>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</si>
  <si>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</si>
  <si>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</si>
  <si>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</si>
  <si>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</si>
  <si>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</si>
  <si>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</si>
  <si>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</si>
  <si>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</si>
  <si>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</si>
  <si>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</si>
  <si>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</si>
  <si>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</si>
  <si>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</si>
  <si>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</si>
  <si>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</si>
  <si>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</si>
  <si>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</si>
  <si>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</si>
  <si>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</si>
  <si>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</si>
  <si>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</si>
  <si>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</si>
  <si>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</si>
  <si>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</si>
  <si>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</si>
  <si>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</si>
  <si>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</si>
  <si>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</si>
  <si>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</si>
  <si>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</si>
  <si>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</si>
  <si>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</si>
  <si>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</si>
  <si>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</si>
  <si>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</si>
  <si>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</si>
  <si>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</si>
  <si>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</si>
  <si>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</si>
  <si>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</si>
  <si>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</si>
  <si>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</si>
  <si>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</si>
  <si>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</si>
  <si>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</si>
  <si>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</si>
  <si>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</si>
  <si>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</si>
  <si>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</si>
  <si>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</si>
  <si>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</si>
  <si>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</si>
  <si>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</si>
  <si>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</si>
  <si>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</si>
  <si>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</si>
  <si>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</si>
  <si>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</si>
  <si>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</si>
  <si>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</si>
  <si>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</si>
  <si>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</si>
  <si>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</si>
  <si>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</si>
  <si>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</si>
  <si>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</si>
  <si>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</si>
  <si>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</si>
  <si>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</si>
  <si>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</si>
  <si>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</si>
  <si>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</si>
  <si>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</si>
  <si>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</si>
  <si>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</si>
  <si>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</si>
  <si>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</si>
  <si>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</si>
  <si>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</si>
  <si>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</si>
  <si>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</si>
  <si>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</si>
  <si>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</si>
  <si>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</si>
  <si>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</si>
  <si>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</si>
  <si>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</si>
  <si>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</si>
  <si>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</si>
  <si>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</si>
  <si>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</si>
  <si>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</si>
  <si>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</si>
  <si>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</si>
  <si>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</si>
  <si>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</si>
  <si>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</si>
  <si>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</si>
  <si>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</si>
  <si>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</si>
  <si>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</si>
  <si>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</si>
  <si>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</si>
  <si>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</si>
  <si>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</si>
  <si>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</si>
  <si>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</si>
  <si>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</si>
  <si>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</si>
  <si>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</si>
  <si>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</si>
  <si>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</si>
  <si>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</si>
  <si>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</si>
  <si>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</si>
  <si>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</si>
  <si>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</si>
  <si>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</si>
  <si>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</si>
  <si>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</si>
  <si>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</si>
  <si>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</si>
  <si>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</si>
  <si>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</si>
  <si>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</si>
  <si>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</si>
  <si>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</si>
  <si>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</si>
  <si>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</si>
  <si>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</si>
  <si>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</si>
  <si>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</si>
  <si>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</si>
  <si>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</si>
  <si>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</si>
  <si>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</si>
  <si>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</si>
  <si>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</si>
  <si>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</si>
  <si>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</si>
  <si>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</si>
  <si>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</si>
  <si>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</si>
  <si>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</si>
  <si>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</si>
  <si>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</si>
  <si>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</si>
  <si>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</si>
  <si>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</si>
  <si>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</si>
  <si>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</si>
  <si>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</si>
  <si>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</si>
  <si>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</si>
  <si>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</si>
  <si>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</si>
  <si>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</si>
  <si>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</si>
  <si>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</si>
  <si>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</si>
  <si>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</si>
  <si>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</si>
  <si>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</si>
  <si>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</si>
  <si>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</si>
  <si>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</si>
  <si>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</si>
  <si>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</si>
  <si>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</si>
  <si>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</si>
  <si>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</si>
  <si>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</si>
  <si>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</si>
  <si>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</si>
  <si>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</si>
  <si>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</si>
  <si>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</si>
  <si>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</si>
  <si>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</si>
  <si>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</si>
  <si>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</si>
  <si>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</si>
  <si>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</si>
  <si>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</si>
  <si>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</si>
  <si>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</si>
  <si>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</si>
  <si>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</si>
  <si>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</si>
  <si>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</si>
  <si>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</si>
  <si>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</si>
  <si>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</si>
  <si>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</si>
  <si>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</si>
  <si>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</si>
  <si>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</si>
  <si>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</si>
  <si>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</si>
  <si>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</si>
  <si>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</si>
  <si>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</si>
  <si>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</si>
  <si>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</si>
  <si>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</si>
  <si>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</si>
  <si>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</si>
  <si>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</si>
  <si>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</si>
  <si>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</si>
  <si>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</si>
  <si>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</si>
  <si>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</si>
  <si>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</si>
  <si>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</si>
  <si>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</si>
  <si>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</si>
  <si>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</si>
  <si>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</si>
  <si>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</si>
  <si>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</si>
  <si>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</si>
  <si>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</si>
  <si>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</si>
  <si>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</si>
  <si>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</si>
  <si>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</si>
  <si>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</si>
  <si>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</si>
  <si>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</si>
  <si>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</si>
  <si>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</si>
  <si>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</si>
  <si>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</si>
  <si>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</si>
  <si>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</si>
  <si>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</si>
  <si>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</si>
  <si>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</si>
  <si>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</si>
  <si>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</si>
  <si>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</si>
  <si>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</si>
  <si>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</si>
  <si>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</si>
  <si>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</si>
  <si>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</si>
  <si>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</si>
  <si>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</si>
  <si>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</si>
  <si>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</si>
  <si>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</si>
  <si>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</si>
  <si>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</si>
  <si>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</si>
  <si>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</si>
  <si>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</si>
  <si>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</si>
  <si>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</si>
  <si>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</si>
  <si>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</si>
  <si>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</si>
  <si>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</si>
  <si>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</si>
  <si>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</si>
  <si>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</si>
  <si>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</si>
  <si>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</si>
  <si>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</si>
  <si>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</si>
  <si>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</si>
  <si>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</si>
  <si>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</si>
  <si>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</si>
  <si>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</si>
  <si>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</si>
  <si>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</si>
  <si>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</si>
  <si>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</si>
  <si>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</si>
  <si>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</si>
  <si>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</si>
  <si>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</si>
  <si>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</si>
  <si>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</si>
  <si>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</si>
  <si>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</si>
  <si>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</si>
  <si>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</si>
  <si>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</si>
  <si>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</si>
  <si>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</si>
  <si>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</si>
  <si>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</si>
  <si>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</si>
  <si>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</si>
  <si>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</si>
  <si>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</si>
  <si>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</si>
  <si>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</si>
  <si>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</si>
  <si>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</si>
  <si>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</si>
  <si>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</si>
  <si>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</si>
  <si>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</si>
  <si>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</si>
  <si>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</si>
  <si>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</si>
  <si>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</si>
  <si>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</si>
  <si>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</si>
  <si>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</si>
  <si>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</si>
  <si>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</si>
  <si>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</si>
  <si>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</si>
  <si>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</si>
  <si>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</si>
  <si>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</si>
  <si>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</si>
  <si>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</si>
  <si>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</si>
  <si>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</si>
  <si>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</si>
  <si>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</si>
  <si>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</si>
  <si>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</si>
  <si>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</si>
  <si>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</si>
  <si>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</si>
  <si>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</si>
  <si>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</si>
  <si>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</si>
  <si>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</si>
  <si>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</si>
  <si>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</si>
  <si>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</si>
  <si>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</si>
  <si>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</si>
  <si>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</si>
  <si>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</si>
  <si>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</si>
  <si>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</si>
  <si>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</si>
  <si>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</si>
  <si>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</si>
  <si>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</si>
  <si>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</si>
  <si>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</si>
  <si>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</si>
  <si>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</si>
  <si>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</si>
  <si>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</si>
  <si>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</si>
  <si>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</si>
  <si>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</si>
  <si>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</si>
  <si>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</si>
  <si>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</si>
  <si>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</si>
  <si>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</si>
  <si>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</si>
  <si>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</si>
  <si>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</si>
  <si>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</si>
  <si>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</si>
  <si>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</si>
  <si>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</si>
  <si>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</si>
  <si>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</si>
  <si>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</si>
  <si>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</si>
  <si>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</si>
  <si>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</si>
  <si>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</si>
  <si>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</si>
  <si>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</si>
  <si>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</si>
  <si>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</si>
  <si>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</si>
  <si>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</si>
  <si>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</si>
  <si>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</si>
  <si>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</si>
  <si>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</si>
  <si>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</si>
  <si>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</si>
  <si>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</si>
  <si>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</si>
  <si>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</si>
  <si>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</si>
  <si>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</si>
  <si>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</si>
  <si>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</si>
  <si>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</si>
  <si>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</si>
  <si>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</si>
  <si>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</si>
  <si>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</si>
  <si>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</si>
  <si>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</si>
  <si>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</si>
  <si>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</si>
  <si>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</si>
  <si>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</si>
  <si>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</si>
  <si>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</si>
  <si>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</si>
  <si>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</si>
  <si>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</si>
  <si>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</si>
  <si>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</si>
  <si>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</si>
  <si>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</si>
  <si>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</si>
  <si>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</si>
  <si>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</si>
  <si>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</si>
  <si>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</si>
  <si>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</si>
  <si>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</si>
  <si>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</si>
  <si>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</si>
  <si>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</si>
  <si>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</si>
  <si>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</si>
  <si>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</si>
  <si>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</si>
  <si>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</si>
  <si>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</si>
  <si>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</si>
  <si>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</si>
  <si>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</si>
  <si>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</si>
  <si>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</si>
  <si>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</si>
  <si>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</si>
  <si>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</si>
  <si>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</si>
  <si>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</si>
  <si>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</si>
  <si>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</si>
  <si>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</si>
  <si>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</si>
  <si>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</si>
  <si>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</si>
  <si>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</si>
  <si>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</si>
  <si>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</si>
  <si>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</si>
  <si>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</si>
  <si>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</si>
  <si>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</si>
  <si>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</si>
  <si>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</si>
  <si>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</si>
  <si>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</si>
  <si>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</si>
  <si>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</si>
  <si>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</si>
  <si>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</si>
  <si>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</si>
  <si>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</si>
  <si>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</si>
  <si>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</si>
  <si>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</si>
  <si>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</si>
  <si>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</si>
  <si>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</si>
  <si>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</si>
  <si>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</si>
  <si>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</si>
  <si>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</si>
  <si>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</si>
  <si>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</si>
  <si>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</si>
  <si>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</si>
  <si>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</si>
  <si>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</si>
  <si>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</si>
  <si>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</si>
  <si>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</si>
  <si>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</si>
  <si>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</si>
  <si>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</si>
  <si>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</si>
  <si>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</si>
  <si>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</si>
  <si>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</si>
  <si>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</si>
  <si>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</si>
  <si>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</si>
  <si>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</si>
  <si>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</si>
  <si>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</si>
  <si>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</si>
  <si>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</si>
  <si>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</si>
  <si>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</si>
  <si>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</si>
  <si>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</si>
  <si>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</si>
  <si>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</si>
  <si>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</si>
  <si>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</si>
  <si>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</si>
  <si>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</si>
  <si>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</si>
  <si>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</si>
  <si>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</si>
  <si>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</si>
  <si>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</si>
  <si>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</si>
  <si>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</si>
  <si>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</si>
  <si>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</si>
  <si>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</si>
  <si>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</si>
  <si>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</si>
  <si>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</si>
  <si>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</si>
  <si>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</si>
  <si>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</si>
  <si>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</si>
  <si>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</si>
  <si>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</si>
  <si>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</si>
  <si>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</si>
  <si>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</si>
  <si>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</si>
  <si>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</si>
  <si>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</si>
  <si>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</si>
  <si>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</si>
  <si>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</si>
  <si>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</si>
  <si>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</si>
  <si>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</si>
  <si>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</si>
  <si>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</si>
  <si>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</si>
  <si>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</si>
  <si>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</si>
  <si>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</si>
  <si>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</si>
  <si>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</si>
  <si>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</si>
  <si>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</si>
  <si>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</si>
  <si>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</si>
  <si>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</si>
  <si>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</si>
  <si>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</si>
  <si>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</si>
  <si>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</si>
  <si>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</si>
  <si>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</si>
  <si>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</si>
  <si>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</si>
  <si>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</si>
  <si>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</si>
  <si>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</si>
  <si>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</si>
  <si>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</si>
  <si>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</si>
  <si>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</si>
  <si>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</si>
  <si>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</si>
  <si>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</si>
  <si>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</si>
  <si>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</si>
  <si>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</si>
  <si>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</si>
  <si>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</si>
  <si>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</si>
  <si>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</si>
  <si>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</si>
  <si>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</si>
  <si>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</si>
  <si>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</si>
  <si>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</si>
  <si>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</si>
  <si>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</si>
  <si>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</si>
  <si>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</si>
  <si>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</si>
  <si>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</si>
  <si>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</si>
  <si>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</si>
  <si>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</si>
  <si>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</si>
  <si>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</si>
  <si>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</si>
  <si>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</si>
  <si>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</si>
  <si>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</si>
  <si>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</si>
  <si>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</si>
  <si>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</si>
  <si>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</si>
  <si>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</si>
  <si>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</si>
  <si>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</si>
  <si>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</si>
  <si>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</si>
  <si>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</si>
  <si>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</si>
  <si>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</si>
  <si>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</si>
  <si>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</si>
  <si>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</si>
  <si>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</si>
  <si>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</si>
  <si>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</si>
  <si>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</si>
  <si>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</si>
  <si>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</si>
  <si>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</si>
  <si>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</si>
  <si>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</si>
  <si>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</si>
  <si>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</si>
  <si>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</si>
  <si>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</si>
  <si>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</si>
  <si>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</si>
  <si>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</si>
  <si>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</si>
  <si>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</si>
  <si>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</si>
  <si>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</si>
  <si>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</si>
  <si>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</si>
  <si>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</si>
  <si>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</si>
  <si>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</si>
  <si>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</si>
  <si>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</si>
  <si>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</si>
  <si>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</si>
  <si>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</si>
  <si>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</si>
  <si>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</si>
  <si>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</si>
  <si>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</si>
  <si>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</si>
  <si>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</si>
  <si>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</si>
  <si>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</si>
  <si>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</si>
  <si>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</si>
  <si>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</si>
  <si>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</si>
  <si>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</si>
  <si>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</si>
  <si>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</si>
  <si>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</si>
  <si>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</si>
  <si>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</si>
  <si>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</si>
  <si>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</si>
  <si>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</si>
  <si>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</si>
  <si>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</si>
  <si>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</si>
  <si>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</si>
  <si>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</si>
  <si>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</si>
  <si>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</si>
  <si>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</si>
  <si>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</si>
  <si>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</si>
  <si>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</si>
  <si>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</si>
  <si>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</si>
  <si>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</si>
  <si>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</si>
  <si>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</si>
  <si>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</si>
  <si>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</si>
  <si>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</si>
  <si>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</si>
  <si>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</si>
  <si>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</si>
  <si>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</si>
  <si>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</si>
  <si>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</si>
  <si>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</si>
  <si>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</si>
  <si>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</si>
  <si>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</si>
  <si>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</si>
  <si>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</si>
  <si>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</si>
  <si>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</si>
  <si>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</si>
  <si>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</si>
  <si>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</si>
  <si>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</si>
  <si>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</si>
  <si>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</si>
  <si>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</si>
  <si>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</si>
  <si>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</si>
  <si>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</si>
  <si>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</si>
  <si>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</si>
  <si>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</si>
  <si>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</si>
  <si>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</si>
  <si>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</si>
  <si>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</si>
  <si>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</si>
  <si>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</si>
  <si>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</si>
  <si>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</si>
  <si>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</si>
  <si>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</si>
  <si>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</si>
  <si>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</si>
  <si>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</si>
  <si>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</si>
  <si>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</si>
  <si>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</si>
  <si>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</si>
  <si>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</si>
  <si>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</si>
  <si>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</si>
  <si>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</si>
  <si>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</si>
  <si>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</si>
  <si>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</si>
  <si>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</si>
  <si>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</si>
  <si>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</si>
  <si>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</si>
  <si>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</si>
  <si>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</si>
  <si>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</si>
  <si>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</si>
  <si>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</si>
  <si>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</si>
  <si>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</si>
  <si>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</si>
  <si>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</si>
  <si>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</si>
  <si>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</si>
  <si>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</si>
  <si>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</si>
  <si>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</si>
  <si>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</si>
  <si>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</si>
  <si>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</si>
  <si>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</si>
  <si>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</si>
  <si>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</si>
  <si>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</si>
  <si>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</si>
  <si>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</si>
  <si>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</si>
  <si>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</si>
  <si>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</si>
  <si>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</si>
  <si>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</si>
  <si>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</si>
  <si>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</si>
  <si>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</si>
  <si>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</si>
  <si>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</si>
  <si>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</si>
  <si>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</si>
  <si>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</si>
  <si>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</si>
  <si>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</si>
  <si>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</si>
  <si>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</si>
  <si>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</si>
  <si>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</si>
  <si>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</si>
  <si>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</si>
  <si>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</si>
  <si>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</si>
  <si>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</si>
  <si>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</si>
  <si>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</si>
  <si>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</si>
  <si>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</si>
  <si>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</si>
  <si>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</si>
  <si>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</si>
  <si>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</si>
  <si>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</si>
  <si>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</si>
  <si>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</si>
  <si>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</si>
  <si>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</si>
  <si>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</si>
  <si>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</si>
  <si>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</si>
  <si>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</si>
  <si>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</si>
  <si>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</si>
  <si>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</si>
  <si>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</si>
  <si>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</si>
  <si>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</si>
  <si>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</si>
  <si>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</si>
  <si>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</si>
  <si>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</si>
  <si>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</si>
  <si>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</si>
  <si>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</si>
  <si>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</si>
  <si>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</si>
  <si>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</si>
  <si>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</si>
  <si>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</si>
  <si>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</si>
  <si>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</si>
  <si>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</si>
  <si>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</si>
  <si>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</si>
  <si>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</si>
  <si>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</si>
  <si>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</si>
  <si>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</si>
  <si>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</si>
  <si>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</si>
  <si>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</si>
  <si>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</si>
  <si>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</si>
  <si>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</si>
  <si>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</si>
  <si>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</si>
  <si>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</si>
  <si>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</si>
  <si>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</si>
  <si>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</si>
  <si>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</si>
  <si>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</si>
  <si>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</si>
  <si>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</si>
  <si>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</si>
  <si>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</si>
  <si>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</si>
  <si>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</si>
  <si>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</si>
  <si>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</si>
  <si>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</si>
  <si>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</si>
  <si>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</si>
  <si>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</si>
  <si>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</si>
  <si>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</si>
  <si>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</si>
  <si>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</si>
  <si>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</si>
  <si>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</si>
  <si>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</si>
  <si>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</si>
  <si>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</si>
  <si>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</si>
  <si>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</si>
  <si>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</si>
  <si>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</si>
  <si>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</si>
  <si>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</si>
  <si>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</si>
  <si>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</si>
  <si>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</si>
  <si>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</si>
  <si>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</si>
  <si>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</si>
  <si>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</si>
  <si>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</si>
  <si>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</si>
  <si>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</si>
  <si>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</si>
  <si>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</si>
  <si>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</si>
  <si>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</si>
  <si>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</si>
  <si>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</si>
  <si>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</si>
  <si>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</si>
  <si>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</si>
  <si>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</si>
  <si>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</si>
  <si>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</si>
  <si>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</si>
  <si>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</si>
  <si>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</si>
  <si>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</si>
  <si>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</si>
  <si>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</si>
  <si>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</si>
  <si>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</si>
  <si>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</si>
  <si>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</si>
  <si>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</si>
  <si>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</si>
  <si>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</si>
  <si>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</si>
  <si>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</si>
  <si>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</si>
  <si>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</si>
  <si>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</si>
  <si>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</si>
  <si>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</si>
  <si>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</si>
  <si>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</si>
  <si>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</si>
  <si>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</si>
  <si>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</si>
  <si>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</si>
  <si>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</si>
  <si>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</si>
  <si>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</si>
  <si>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</si>
  <si>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</si>
  <si>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</si>
  <si>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</si>
  <si>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</si>
  <si>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</si>
  <si>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</si>
  <si>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</si>
  <si>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</si>
  <si>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</si>
  <si>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</si>
  <si>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</si>
  <si>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</si>
  <si>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</si>
  <si>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</si>
  <si>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</si>
  <si>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</si>
  <si>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</si>
  <si>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</si>
  <si>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</si>
  <si>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</si>
  <si>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</si>
  <si>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</si>
  <si>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</si>
  <si>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</si>
  <si>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</si>
  <si>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</si>
  <si>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</si>
  <si>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</si>
  <si>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</si>
  <si>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</si>
  <si>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</si>
  <si>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</si>
  <si>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</si>
  <si>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</si>
  <si>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</si>
  <si>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</si>
  <si>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</si>
  <si>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</si>
  <si>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</si>
  <si>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</si>
  <si>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</si>
  <si>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</si>
  <si>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</si>
  <si>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</si>
  <si>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</si>
  <si>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</si>
  <si>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</si>
  <si>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</si>
  <si>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</si>
  <si>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</si>
  <si>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</si>
  <si>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</si>
  <si>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</si>
  <si>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</si>
  <si>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</si>
  <si>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</si>
  <si>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</si>
  <si>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</si>
  <si>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</si>
  <si>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</si>
  <si>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</si>
  <si>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</si>
  <si>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</si>
  <si>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</si>
  <si>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</si>
  <si>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</si>
  <si>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</si>
  <si>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</si>
  <si>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</si>
  <si>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</si>
  <si>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</si>
  <si>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</si>
  <si>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</si>
  <si>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</si>
  <si>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</si>
  <si>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</si>
  <si>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</si>
  <si>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</si>
  <si>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</si>
  <si>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</si>
  <si>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</si>
  <si>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</si>
  <si>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</si>
  <si>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</si>
  <si>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</si>
  <si>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</si>
  <si>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</si>
  <si>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</si>
  <si>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</si>
  <si>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</si>
  <si>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</si>
  <si>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</si>
  <si>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</si>
  <si>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</si>
  <si>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</si>
  <si>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</si>
  <si>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</si>
  <si>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</si>
  <si>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</si>
  <si>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</si>
  <si>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</si>
  <si>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</si>
  <si>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</si>
  <si>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</si>
  <si>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</si>
  <si>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</si>
  <si>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</si>
  <si>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</si>
  <si>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</si>
  <si>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</si>
  <si>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</si>
  <si>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</si>
  <si>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</si>
  <si>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</si>
  <si>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</si>
  <si>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</si>
  <si>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</si>
  <si>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</si>
  <si>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</si>
  <si>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</si>
  <si>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</si>
  <si>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</si>
  <si>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</si>
  <si>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</si>
  <si>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</si>
  <si>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</si>
  <si>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</si>
  <si>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</si>
  <si>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</si>
  <si>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</si>
  <si>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</si>
  <si>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</si>
  <si>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</si>
  <si>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</si>
  <si>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</si>
  <si>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</si>
  <si>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</si>
  <si>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</si>
  <si>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</si>
  <si>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</si>
  <si>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</si>
  <si>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</si>
  <si>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</si>
  <si>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</si>
  <si>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</si>
  <si>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</si>
  <si>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</si>
  <si>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</si>
  <si>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</si>
  <si>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</si>
  <si>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</si>
  <si>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</si>
  <si>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</si>
  <si>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</si>
  <si>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</si>
  <si>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</si>
  <si>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</si>
  <si>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</si>
  <si>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</si>
  <si>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</si>
  <si>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</si>
  <si>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</si>
  <si>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</si>
  <si>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</si>
  <si>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</si>
  <si>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</si>
  <si>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</si>
  <si>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</si>
  <si>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</si>
  <si>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</si>
  <si>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</si>
  <si>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</si>
  <si>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</si>
  <si>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</si>
  <si>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</si>
  <si>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</si>
  <si>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</si>
  <si>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</si>
  <si>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</si>
  <si>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</si>
  <si>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</si>
  <si>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</si>
  <si>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</si>
  <si>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</si>
  <si>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</si>
  <si>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</si>
  <si>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</si>
  <si>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</si>
  <si>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</si>
  <si>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</si>
  <si>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</si>
  <si>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</si>
  <si>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</si>
  <si>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</si>
  <si>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</si>
  <si>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</si>
  <si>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</si>
  <si>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</si>
  <si>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</si>
  <si>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</si>
  <si>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</si>
  <si>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</si>
  <si>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</si>
  <si>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</si>
  <si>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</si>
  <si>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</si>
  <si>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</si>
  <si>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</si>
  <si>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</si>
  <si>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</si>
  <si>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</si>
  <si>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</si>
  <si>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</si>
  <si>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</si>
  <si>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</si>
  <si>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</si>
  <si>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</si>
  <si>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</si>
  <si>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</si>
  <si>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</si>
  <si>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</si>
  <si>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</si>
  <si>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</si>
  <si>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</si>
  <si>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</si>
  <si>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</si>
  <si>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</si>
  <si>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</si>
  <si>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</si>
  <si>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</si>
  <si>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</si>
  <si>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</si>
  <si>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</si>
  <si>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</si>
  <si>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</si>
  <si>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</si>
  <si>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</si>
  <si>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</si>
  <si>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</si>
  <si>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</si>
  <si>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</si>
  <si>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</si>
  <si>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</si>
  <si>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</si>
  <si>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</si>
  <si>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</si>
  <si>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</si>
  <si>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</si>
  <si>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</si>
  <si>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</si>
  <si>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</si>
  <si>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</si>
  <si>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</si>
  <si>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</si>
  <si>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</si>
  <si>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</si>
  <si>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</si>
  <si>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</si>
  <si>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</si>
  <si>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</si>
  <si>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</si>
  <si>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</si>
  <si>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</si>
  <si>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</si>
  <si>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</si>
  <si>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</si>
  <si>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</si>
  <si>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</si>
  <si>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</si>
  <si>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</si>
  <si>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</si>
  <si>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</si>
  <si>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</si>
  <si>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</si>
  <si>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</si>
  <si>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</si>
  <si>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</si>
  <si>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</si>
  <si>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</si>
  <si>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</si>
  <si>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</si>
  <si>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</si>
  <si>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</si>
  <si>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</si>
  <si>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</si>
  <si>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</si>
  <si>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</si>
  <si>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</si>
  <si>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</si>
  <si>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</si>
  <si>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</si>
  <si>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</si>
  <si>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</si>
  <si>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</si>
  <si>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</si>
  <si>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</si>
  <si>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</si>
  <si>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</si>
  <si>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</si>
  <si>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</si>
  <si>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</si>
  <si>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</si>
  <si>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</si>
  <si>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</si>
  <si>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</si>
  <si>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</si>
  <si>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</si>
  <si>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</si>
  <si>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</si>
  <si>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</si>
  <si>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</si>
  <si>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</si>
  <si>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</si>
  <si>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</si>
  <si>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</si>
  <si>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</si>
  <si>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</si>
  <si>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</si>
  <si>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</si>
  <si>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</si>
  <si>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</si>
  <si>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</si>
  <si>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</si>
  <si>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</si>
  <si>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</si>
  <si>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</si>
  <si>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</si>
  <si>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</si>
  <si>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</si>
  <si>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</si>
  <si>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</si>
  <si>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</si>
  <si>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</si>
  <si>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</si>
  <si>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</si>
  <si>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</si>
  <si>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</si>
  <si>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</si>
  <si>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</si>
  <si>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</si>
  <si>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</si>
  <si>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</si>
  <si>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</si>
  <si>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</si>
  <si>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</si>
  <si>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</si>
  <si>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</si>
  <si>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</si>
  <si>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</si>
  <si>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</si>
  <si>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</si>
  <si>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</si>
  <si>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</si>
  <si>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</si>
  <si>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</si>
  <si>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</si>
  <si>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</si>
  <si>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</si>
  <si>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</si>
  <si>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</si>
  <si>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</si>
  <si>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</si>
  <si>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</si>
  <si>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</si>
  <si>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</si>
  <si>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</si>
  <si>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</si>
  <si>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</si>
  <si>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</si>
  <si>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</si>
  <si>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</si>
  <si>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</si>
  <si>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</si>
  <si>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</si>
  <si>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</si>
  <si>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</si>
  <si>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</si>
  <si>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</si>
  <si>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</si>
  <si>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</si>
  <si>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</si>
  <si>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</si>
  <si>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</si>
  <si>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</si>
  <si>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</si>
  <si>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</si>
  <si>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</si>
  <si>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</si>
  <si>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</si>
  <si>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</si>
  <si>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</si>
  <si>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</si>
  <si>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</si>
  <si>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</si>
  <si>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</si>
  <si>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</si>
  <si>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</si>
  <si>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</si>
  <si>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</si>
  <si>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</si>
  <si>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</si>
  <si>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</si>
  <si>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</si>
  <si>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</si>
  <si>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</si>
  <si>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</si>
  <si>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</si>
  <si>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</si>
  <si>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</si>
  <si>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</si>
  <si>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</si>
  <si>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</si>
  <si>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</si>
  <si>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</si>
  <si>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</si>
  <si>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</si>
  <si>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</si>
  <si>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</si>
  <si>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</si>
  <si>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</si>
  <si>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</si>
  <si>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</si>
  <si>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</si>
  <si>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</si>
  <si>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</si>
  <si>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</si>
  <si>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</si>
  <si>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</si>
  <si>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</si>
  <si>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</si>
  <si>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</si>
  <si>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</si>
  <si>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</si>
  <si>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</si>
  <si>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</si>
  <si>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</si>
  <si>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</si>
  <si>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</si>
  <si>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</si>
  <si>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</si>
  <si>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</si>
  <si>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</si>
  <si>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</si>
  <si>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</si>
  <si>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</si>
  <si>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</si>
  <si>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</si>
  <si>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</si>
  <si>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</si>
  <si>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</si>
  <si>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</si>
  <si>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</si>
  <si>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</si>
  <si>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</si>
  <si>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</si>
  <si>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</si>
  <si>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</si>
  <si>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</si>
  <si>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</si>
  <si>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</si>
  <si>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</si>
  <si>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</si>
  <si>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</si>
  <si>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</si>
  <si>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</si>
  <si>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</si>
  <si>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</si>
  <si>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</si>
  <si>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</si>
  <si>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</si>
  <si>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</si>
  <si>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</si>
  <si>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</si>
  <si>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</si>
  <si>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</si>
  <si>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</si>
  <si>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</si>
  <si>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</si>
  <si>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</si>
  <si>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</si>
  <si>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</si>
  <si>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</si>
  <si>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</si>
  <si>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</si>
  <si>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</si>
  <si>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</si>
  <si>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</si>
  <si>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</si>
  <si>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</si>
  <si>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</si>
  <si>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</si>
  <si>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</si>
  <si>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</si>
  <si>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</si>
  <si>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</si>
  <si>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</si>
  <si>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</si>
  <si>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</si>
  <si>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</si>
  <si>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</si>
  <si>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</si>
  <si>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</si>
  <si>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</si>
  <si>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</si>
  <si>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</si>
  <si>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</si>
  <si>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</si>
  <si>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</si>
  <si>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</si>
  <si>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</si>
  <si>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</si>
  <si>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</si>
  <si>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</si>
  <si>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</si>
  <si>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</si>
  <si>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</si>
  <si>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</si>
  <si>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</si>
  <si>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</si>
  <si>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</si>
  <si>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</si>
  <si>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</si>
  <si>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</si>
  <si>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</si>
  <si>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</si>
  <si>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</si>
  <si>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</si>
  <si>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</si>
  <si>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</si>
  <si>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</si>
  <si>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</si>
  <si>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</si>
  <si>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</si>
  <si>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</si>
  <si>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</si>
  <si>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</si>
  <si>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</si>
  <si>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</si>
  <si>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</si>
  <si>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</si>
  <si>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</si>
  <si>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</si>
  <si>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</si>
  <si>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</si>
  <si>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</si>
  <si>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</si>
  <si>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</si>
  <si>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</si>
  <si>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</si>
  <si>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</si>
  <si>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</si>
  <si>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</si>
  <si>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</si>
  <si>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</si>
  <si>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</si>
  <si>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</si>
  <si>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</si>
  <si>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</si>
  <si>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</si>
  <si>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</si>
  <si>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</si>
  <si>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</si>
  <si>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</si>
  <si>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</si>
  <si>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</si>
  <si>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</si>
  <si>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</si>
  <si>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</si>
  <si>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</si>
  <si>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</si>
  <si>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</si>
  <si>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</si>
  <si>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</si>
  <si>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</si>
  <si>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</si>
  <si>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</si>
  <si>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</si>
  <si>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</si>
  <si>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</si>
  <si>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</si>
  <si>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</si>
  <si>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</si>
  <si>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</si>
  <si>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</si>
  <si>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</si>
  <si>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</si>
  <si>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</si>
  <si>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</si>
  <si>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</si>
  <si>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</si>
  <si>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</si>
  <si>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</si>
  <si>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</si>
  <si>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</si>
  <si>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</si>
  <si>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</si>
  <si>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</si>
  <si>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</si>
  <si>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</si>
  <si>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</si>
  <si>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</si>
  <si>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</si>
  <si>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</si>
  <si>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</si>
  <si>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</si>
  <si>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</si>
  <si>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</si>
  <si>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</si>
  <si>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</si>
  <si>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</si>
  <si>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</si>
  <si>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</si>
  <si>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</si>
  <si>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</si>
  <si>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</si>
  <si>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</si>
  <si>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</si>
  <si>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</si>
  <si>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</si>
  <si>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</si>
  <si>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</si>
  <si>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</si>
  <si>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</si>
  <si>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</si>
  <si>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</si>
  <si>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</si>
  <si>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</si>
  <si>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</si>
  <si>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</si>
  <si>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</si>
  <si>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</si>
  <si>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</si>
  <si>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</si>
  <si>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</si>
  <si>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</si>
  <si>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</si>
  <si>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</si>
  <si>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</si>
  <si>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</si>
  <si>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</si>
  <si>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</si>
  <si>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</si>
  <si>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</si>
  <si>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</si>
  <si>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</si>
  <si>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</si>
  <si>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</si>
  <si>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</si>
  <si>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</si>
  <si>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</si>
  <si>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</si>
  <si>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</si>
  <si>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</si>
  <si>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</si>
  <si>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</si>
  <si>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</si>
  <si>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</si>
  <si>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</si>
  <si>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</si>
  <si>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</si>
  <si>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</si>
  <si>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</si>
  <si>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</si>
  <si>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</si>
  <si>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</si>
  <si>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</si>
  <si>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</si>
  <si>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</si>
  <si>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</si>
  <si>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</si>
  <si>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</si>
  <si>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</si>
  <si>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</si>
  <si>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</si>
  <si>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</si>
  <si>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</si>
  <si>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</si>
  <si>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</si>
  <si>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</si>
  <si>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</si>
  <si>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</si>
  <si>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</si>
  <si>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</si>
  <si>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</si>
  <si>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</si>
  <si>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</si>
  <si>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</si>
  <si>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</si>
  <si>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</si>
  <si>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</si>
  <si>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</si>
  <si>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</si>
  <si>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</si>
  <si>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</si>
  <si>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</si>
  <si>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</si>
  <si>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</si>
  <si>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</si>
  <si>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</si>
  <si>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</si>
  <si>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</si>
  <si>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</si>
  <si>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</si>
  <si>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</si>
  <si>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</si>
  <si>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</si>
  <si>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</si>
  <si>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</si>
  <si>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</si>
  <si>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</si>
  <si>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</si>
  <si>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</si>
  <si>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</si>
  <si>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</si>
  <si>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</si>
  <si>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</si>
  <si>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</si>
  <si>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</si>
  <si>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</si>
  <si>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</si>
  <si>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</si>
  <si>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</si>
  <si>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</si>
  <si>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</si>
  <si>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</si>
  <si>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</si>
  <si>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</si>
  <si>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</si>
  <si>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</si>
  <si>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</si>
  <si>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</si>
  <si>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</si>
  <si>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</si>
  <si>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</si>
  <si>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</si>
  <si>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</si>
  <si>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</si>
  <si>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</si>
  <si>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</si>
  <si>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</si>
  <si>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</si>
  <si>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</si>
  <si>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</si>
  <si>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</si>
  <si>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</si>
  <si>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</si>
  <si>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</si>
  <si>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</si>
  <si>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</si>
  <si>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</si>
  <si>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</si>
  <si>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</si>
  <si>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</si>
  <si>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</si>
  <si>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</si>
  <si>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</si>
  <si>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</si>
  <si>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</si>
  <si>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</si>
  <si>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</si>
  <si>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</si>
  <si>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</si>
  <si>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</si>
  <si>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</si>
  <si>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</si>
  <si>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</si>
  <si>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</si>
  <si>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</si>
  <si>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</si>
  <si>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</si>
  <si>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</si>
  <si>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</si>
  <si>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</si>
  <si>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</si>
  <si>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</si>
  <si>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</si>
  <si>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</si>
  <si>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</si>
  <si>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</si>
  <si>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</si>
  <si>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</si>
  <si>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</si>
  <si>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</si>
  <si>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</si>
  <si>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</si>
  <si>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</si>
  <si>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</si>
  <si>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</si>
  <si>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</si>
  <si>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</si>
  <si>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</si>
  <si>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</si>
  <si>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</si>
  <si>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</si>
  <si>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</si>
  <si>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</si>
  <si>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</si>
  <si>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</si>
  <si>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</si>
  <si>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</si>
  <si>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</si>
  <si>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</si>
  <si>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</si>
  <si>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</si>
  <si>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</si>
  <si>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</si>
  <si>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</si>
  <si>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</si>
  <si>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</si>
  <si>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</si>
  <si>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</si>
  <si>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</si>
  <si>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</si>
  <si>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</si>
  <si>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</si>
  <si>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</si>
  <si>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</si>
  <si>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</si>
  <si>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</si>
  <si>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</si>
  <si>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</si>
  <si>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</si>
  <si>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</si>
  <si>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</si>
  <si>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</si>
  <si>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</si>
  <si>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</si>
  <si>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</si>
  <si>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</si>
  <si>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</si>
  <si>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</si>
  <si>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</si>
  <si>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</si>
  <si>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</si>
  <si>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</si>
  <si>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</si>
  <si>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</si>
  <si>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</si>
  <si>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</si>
  <si>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</si>
  <si>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</si>
  <si>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</si>
  <si>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</si>
  <si>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</si>
  <si>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</si>
  <si>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</si>
  <si>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</si>
  <si>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</si>
  <si>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</si>
  <si>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</si>
  <si>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</si>
  <si>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</si>
  <si>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</si>
  <si>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</si>
  <si>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</si>
  <si>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</si>
  <si>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</si>
  <si>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</si>
  <si>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</si>
  <si>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</si>
  <si>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</si>
  <si>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</si>
  <si>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</si>
  <si>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</si>
  <si>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</si>
  <si>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</si>
  <si>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</si>
  <si>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</si>
  <si>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</si>
  <si>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</si>
  <si>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</si>
  <si>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</si>
  <si>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</si>
  <si>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</si>
  <si>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</si>
  <si>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</si>
  <si>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</si>
  <si>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</si>
  <si>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</si>
  <si>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</si>
  <si>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</si>
  <si>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</si>
  <si>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</si>
  <si>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</si>
  <si>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</si>
  <si>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</si>
  <si>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</si>
  <si>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</si>
  <si>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</si>
  <si>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</si>
  <si>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</si>
  <si>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</si>
  <si>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</si>
  <si>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</si>
  <si>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</si>
  <si>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</si>
  <si>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</si>
  <si>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</si>
  <si>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</si>
  <si>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</si>
  <si>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</si>
  <si>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</si>
  <si>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</si>
  <si>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</si>
  <si>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</si>
  <si>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</si>
  <si>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</si>
  <si>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</si>
  <si>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</si>
  <si>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</si>
  <si>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</si>
  <si>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</si>
  <si>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</si>
  <si>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</si>
  <si>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</si>
  <si>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</si>
  <si>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</si>
  <si>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</si>
  <si>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</si>
  <si>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</si>
  <si>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</si>
  <si>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</si>
  <si>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</si>
  <si>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</si>
  <si>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</si>
  <si>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</si>
  <si>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</si>
  <si>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</si>
  <si>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</si>
  <si>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</si>
  <si>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</si>
  <si>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</si>
  <si>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</si>
  <si>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</si>
  <si>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</si>
  <si>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</si>
  <si>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</si>
  <si>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</si>
  <si>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</si>
  <si>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</si>
  <si>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</si>
  <si>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</si>
  <si>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</si>
  <si>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</si>
  <si>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</si>
  <si>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</si>
  <si>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</si>
  <si>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</si>
  <si>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</si>
  <si>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</si>
  <si>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</si>
  <si>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</si>
  <si>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</si>
  <si>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</si>
  <si>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</si>
  <si>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</si>
  <si>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</si>
  <si>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</si>
  <si>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</si>
  <si>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</si>
  <si>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</si>
  <si>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</si>
  <si>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</si>
  <si>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</si>
  <si>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</si>
  <si>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</si>
  <si>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</si>
  <si>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</si>
  <si>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</si>
  <si>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</si>
  <si>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</si>
  <si>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</si>
  <si>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</si>
  <si>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</si>
  <si>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</si>
  <si>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</si>
  <si>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</si>
  <si>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</si>
  <si>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</si>
  <si>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</si>
  <si>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</si>
  <si>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</si>
  <si>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</si>
  <si>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</si>
  <si>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</si>
  <si>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</si>
  <si>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</si>
  <si>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</si>
  <si>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</si>
  <si>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</si>
  <si>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</si>
  <si>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</si>
  <si>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</si>
  <si>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</si>
  <si>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</si>
  <si>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</si>
  <si>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</si>
  <si>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</si>
  <si>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</si>
  <si>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</si>
  <si>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</si>
  <si>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</si>
  <si>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</si>
  <si>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</si>
  <si>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</si>
  <si>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</si>
  <si>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</si>
  <si>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</si>
  <si>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</si>
  <si>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</si>
  <si>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</si>
  <si>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</si>
  <si>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</si>
  <si>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</si>
  <si>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</si>
  <si>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</si>
  <si>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</si>
  <si>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</si>
  <si>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</si>
  <si>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</si>
  <si>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</si>
  <si>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</si>
  <si>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</si>
  <si>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</si>
  <si>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</si>
  <si>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</si>
  <si>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</si>
  <si>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</si>
  <si>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</si>
  <si>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</si>
  <si>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</si>
  <si>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</si>
  <si>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</si>
  <si>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</si>
  <si>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</si>
  <si>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</si>
  <si>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</si>
  <si>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</si>
  <si>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</si>
  <si>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</si>
  <si>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</si>
  <si>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</si>
  <si>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</si>
  <si>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</si>
  <si>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</si>
  <si>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</si>
  <si>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</si>
  <si>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</si>
  <si>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</si>
  <si>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</si>
  <si>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</si>
  <si>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</si>
  <si>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</si>
  <si>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</si>
  <si>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</si>
  <si>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</si>
  <si>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</si>
  <si>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</si>
  <si>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</si>
  <si>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</si>
  <si>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</si>
  <si>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</si>
  <si>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</si>
  <si>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</si>
  <si>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</si>
  <si>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</si>
  <si>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</si>
  <si>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</si>
  <si>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</si>
  <si>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</si>
  <si>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</si>
  <si>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</si>
  <si>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</si>
  <si>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</si>
  <si>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</si>
  <si>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</si>
  <si>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</si>
  <si>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</si>
  <si>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</si>
  <si>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</si>
  <si>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</si>
  <si>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</si>
  <si>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</si>
  <si>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</si>
  <si>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</si>
  <si>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</si>
  <si>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</si>
  <si>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</si>
  <si>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</si>
  <si>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</si>
  <si>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</si>
  <si>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</si>
  <si>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</si>
  <si>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</si>
  <si>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</si>
  <si>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</si>
  <si>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</si>
  <si>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</si>
  <si>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</si>
  <si>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</si>
  <si>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</si>
  <si>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</si>
  <si>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</si>
  <si>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</si>
  <si>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</si>
  <si>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</si>
  <si>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</si>
  <si>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</si>
  <si>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</si>
  <si>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</si>
  <si>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</si>
  <si>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</si>
  <si>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</si>
  <si>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</si>
  <si>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</si>
  <si>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</si>
  <si>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</si>
  <si>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</si>
  <si>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</si>
  <si>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</si>
  <si>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</si>
  <si>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</si>
  <si>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</si>
  <si>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</si>
  <si>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</si>
  <si>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</si>
  <si>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</si>
  <si>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</si>
  <si>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</si>
  <si>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</si>
  <si>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</si>
  <si>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</si>
  <si>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</si>
  <si>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</si>
  <si>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</si>
  <si>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</si>
  <si>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</si>
  <si>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</si>
  <si>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</si>
  <si>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</si>
  <si>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</si>
  <si>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</si>
  <si>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</si>
  <si>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</si>
  <si>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</si>
  <si>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</si>
  <si>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</si>
  <si>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</si>
  <si>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</si>
  <si>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</si>
  <si>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</si>
  <si>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</si>
  <si>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</si>
  <si>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</si>
  <si>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</si>
  <si>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</si>
  <si>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</si>
  <si>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</si>
  <si>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</si>
  <si>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</si>
  <si>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</si>
  <si>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</si>
  <si>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</si>
  <si>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</si>
  <si>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</si>
  <si>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</si>
  <si>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</si>
  <si>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</si>
  <si>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</si>
  <si>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</si>
  <si>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</si>
  <si>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</si>
  <si>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</si>
  <si>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</si>
  <si>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</si>
  <si>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</si>
  <si>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</si>
  <si>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</si>
  <si>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</si>
  <si>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</si>
  <si>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</si>
  <si>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</si>
  <si>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</si>
  <si>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</si>
  <si>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</si>
  <si>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</si>
  <si>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</si>
  <si>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</si>
  <si>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</si>
  <si>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</si>
  <si>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</si>
  <si>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</si>
  <si>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</si>
  <si>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</si>
  <si>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</si>
  <si>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</si>
  <si>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</si>
  <si>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</si>
  <si>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</si>
  <si>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</si>
  <si>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</si>
  <si>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</si>
  <si>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</si>
  <si>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</si>
  <si>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</si>
  <si>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</si>
  <si>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</si>
  <si>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</si>
  <si>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</si>
  <si>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</si>
  <si>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</si>
  <si>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</si>
  <si>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</si>
  <si>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</si>
  <si>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</si>
  <si>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</si>
  <si>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</si>
  <si>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</si>
  <si>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</si>
  <si>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</si>
  <si>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</si>
  <si>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</si>
  <si>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</si>
  <si>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</si>
  <si>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</si>
  <si>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</si>
  <si>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</si>
  <si>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</si>
  <si>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</si>
  <si>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</si>
  <si>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</si>
  <si>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</si>
  <si>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</si>
  <si>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</si>
  <si>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</si>
  <si>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</si>
  <si>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</si>
  <si>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</si>
  <si>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</si>
  <si>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</si>
  <si>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</si>
  <si>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</si>
  <si>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</si>
  <si>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</si>
  <si>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</si>
  <si>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</si>
  <si>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</si>
  <si>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</si>
  <si>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</si>
  <si>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</si>
  <si>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</si>
  <si>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</si>
  <si>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</si>
  <si>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</si>
  <si>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</si>
  <si>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</si>
  <si>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</si>
  <si>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</si>
  <si>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</si>
  <si>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</si>
  <si>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</si>
  <si>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</si>
  <si>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</si>
  <si>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</si>
  <si>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</si>
  <si>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</si>
  <si>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</si>
  <si>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</si>
  <si>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</si>
  <si>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</si>
  <si>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</si>
  <si>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</si>
  <si>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</si>
  <si>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</si>
  <si>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</si>
  <si>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</si>
  <si>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</si>
  <si>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</si>
  <si>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</si>
  <si>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</si>
  <si>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</si>
  <si>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</si>
  <si>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</si>
  <si>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</si>
  <si>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</si>
  <si>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</si>
  <si>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</si>
  <si>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</si>
  <si>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</si>
  <si>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</si>
  <si>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</si>
  <si>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</si>
  <si>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</si>
  <si>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</si>
  <si>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</si>
  <si>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</si>
  <si>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</si>
  <si>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</si>
  <si>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</si>
  <si>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</si>
  <si>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</si>
  <si>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</si>
  <si>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</si>
  <si>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</si>
  <si>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</si>
  <si>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</si>
  <si>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</si>
  <si>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</si>
  <si>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</si>
  <si>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</si>
  <si>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</si>
  <si>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</si>
  <si>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</si>
  <si>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</si>
  <si>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</si>
  <si>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</si>
  <si>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</si>
  <si>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</si>
  <si>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</si>
  <si>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</si>
  <si>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</si>
  <si>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</si>
  <si>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</si>
  <si>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</si>
  <si>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</si>
  <si>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</si>
  <si>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</si>
  <si>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</si>
  <si>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</si>
  <si>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</si>
  <si>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</si>
  <si>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</si>
  <si>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</si>
  <si>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</si>
  <si>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</si>
  <si>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</si>
  <si>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</si>
  <si>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</si>
  <si>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</si>
  <si>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</si>
  <si>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</si>
  <si>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</si>
  <si>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</si>
  <si>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</si>
  <si>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</si>
  <si>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</si>
  <si>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</si>
  <si>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</si>
  <si>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</si>
  <si>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</si>
  <si>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</si>
  <si>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</si>
  <si>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</si>
  <si>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</si>
  <si>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</si>
  <si>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</si>
  <si>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</si>
  <si>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</si>
  <si>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</si>
  <si>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</si>
  <si>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</si>
  <si>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</si>
  <si>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</si>
  <si>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</si>
  <si>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</si>
  <si>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</si>
  <si>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</si>
  <si>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</si>
  <si>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</si>
  <si>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</si>
  <si>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</si>
  <si>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</si>
  <si>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</si>
  <si>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</si>
  <si>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</si>
  <si>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</si>
  <si>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</si>
  <si>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</si>
  <si>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</si>
  <si>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</si>
  <si>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</si>
  <si>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</si>
  <si>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</si>
  <si>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</si>
  <si>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</si>
  <si>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</si>
  <si>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</si>
  <si>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</si>
  <si>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</si>
  <si>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</si>
  <si>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</si>
  <si>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</si>
  <si>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</si>
  <si>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</si>
  <si>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</si>
  <si>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</si>
  <si>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</si>
  <si>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</si>
  <si>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</si>
  <si>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</si>
  <si>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</si>
  <si>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</si>
  <si>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</si>
  <si>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</si>
  <si>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</si>
  <si>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</si>
  <si>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</si>
  <si>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</si>
  <si>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</si>
  <si>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</si>
  <si>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</si>
  <si>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</si>
  <si>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</si>
  <si>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</si>
  <si>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</si>
  <si>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</si>
  <si>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</si>
  <si>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</si>
  <si>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</si>
  <si>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</si>
  <si>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</si>
  <si>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</si>
  <si>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</si>
  <si>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</si>
  <si>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</si>
  <si>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</si>
  <si>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</si>
  <si>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</si>
  <si>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</si>
  <si>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</si>
  <si>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</si>
  <si>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</si>
  <si>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</si>
  <si>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</si>
  <si>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</si>
  <si>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</si>
  <si>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</si>
  <si>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</si>
  <si>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</si>
  <si>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</si>
  <si>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</si>
  <si>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</si>
  <si>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</si>
  <si>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</si>
  <si>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</si>
  <si>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</si>
  <si>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</si>
  <si>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</si>
  <si>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</si>
  <si>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</si>
  <si>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</si>
  <si>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</si>
  <si>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</si>
  <si>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</si>
  <si>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</si>
  <si>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</si>
  <si>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</si>
  <si>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</si>
  <si>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</si>
  <si>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</si>
  <si>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</si>
  <si>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</si>
  <si>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</si>
  <si>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</si>
  <si>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</si>
  <si>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</si>
  <si>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</si>
  <si>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</si>
  <si>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</si>
  <si>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</si>
  <si>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</si>
  <si>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</si>
  <si>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</si>
  <si>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</si>
  <si>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</si>
  <si>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</si>
  <si>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</si>
  <si>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</si>
  <si>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</si>
  <si>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</si>
  <si>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</si>
  <si>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</si>
  <si>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</si>
  <si>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</si>
  <si>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</si>
  <si>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</si>
  <si>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</si>
  <si>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</si>
  <si>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</si>
  <si>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</si>
  <si>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</si>
  <si>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</si>
  <si>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</si>
  <si>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</si>
  <si>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</si>
  <si>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</si>
  <si>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</si>
  <si>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</si>
  <si>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</si>
  <si>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</si>
  <si>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</si>
  <si>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</si>
  <si>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</si>
  <si>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</si>
  <si>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</si>
  <si>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</si>
  <si>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</si>
  <si>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</si>
  <si>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</si>
  <si>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</si>
  <si>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</si>
  <si>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</si>
  <si>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</si>
  <si>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</si>
  <si>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</si>
  <si>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</si>
  <si>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</si>
  <si>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</si>
  <si>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</si>
  <si>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</si>
  <si>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</si>
  <si>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</si>
  <si>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</si>
  <si>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</si>
  <si>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</si>
  <si>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</si>
  <si>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</si>
  <si>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</si>
  <si>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</si>
  <si>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</si>
  <si>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</si>
  <si>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</si>
  <si>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</si>
  <si>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</si>
  <si>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</si>
  <si>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</si>
  <si>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</si>
  <si>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</si>
  <si>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</si>
  <si>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</si>
  <si>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</si>
  <si>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</si>
  <si>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</si>
  <si>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</si>
  <si>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</si>
  <si>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</si>
  <si>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</si>
  <si>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</si>
  <si>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</si>
  <si>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</si>
  <si>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</si>
  <si>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</si>
  <si>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</si>
  <si>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</si>
  <si>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</si>
  <si>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</si>
  <si>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</si>
  <si>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</si>
  <si>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</si>
  <si>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</si>
  <si>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</si>
  <si>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</si>
  <si>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</si>
  <si>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</si>
  <si>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</si>
  <si>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</si>
  <si>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</si>
  <si>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</si>
  <si>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</si>
  <si>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</si>
  <si>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</si>
  <si>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</si>
  <si>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</si>
  <si>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</si>
  <si>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</si>
  <si>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</si>
  <si>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</si>
  <si>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</si>
  <si>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</si>
  <si>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</si>
  <si>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</si>
  <si>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</si>
  <si>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</si>
  <si>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</si>
  <si>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</si>
  <si>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</si>
  <si>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</si>
  <si>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</si>
  <si>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</si>
  <si>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</si>
  <si>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</si>
  <si>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</si>
  <si>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</si>
  <si>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</si>
  <si>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</si>
  <si>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</si>
  <si>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</si>
  <si>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</si>
  <si>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</si>
  <si>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</si>
  <si>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</si>
  <si>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</si>
  <si>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</si>
  <si>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</si>
  <si>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</si>
  <si>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</si>
  <si>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</si>
  <si>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</si>
  <si>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</si>
  <si>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</si>
  <si>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</si>
  <si>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</si>
  <si>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</si>
  <si>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</si>
  <si>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</si>
  <si>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</si>
  <si>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</si>
  <si>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</si>
  <si>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</si>
  <si>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</si>
  <si>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</si>
  <si>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</si>
  <si>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</si>
  <si>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</si>
  <si>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</si>
  <si>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</si>
  <si>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</si>
  <si>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</si>
  <si>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</si>
  <si>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</si>
  <si>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</si>
  <si>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</si>
  <si>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</si>
  <si>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</si>
  <si>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</si>
  <si>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</si>
  <si>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</si>
  <si>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</si>
  <si>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</si>
  <si>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</si>
  <si>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</si>
  <si>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</si>
  <si>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</si>
  <si>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</si>
  <si>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</si>
  <si>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</si>
  <si>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</si>
  <si>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</si>
  <si>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</si>
  <si>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</si>
  <si>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</si>
  <si>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</si>
  <si>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</si>
  <si>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</si>
  <si>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</si>
  <si>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</si>
  <si>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</si>
  <si>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</si>
  <si>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</si>
  <si>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</si>
  <si>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</si>
  <si>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</si>
  <si>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</si>
  <si>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</si>
  <si>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</si>
  <si>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</si>
  <si>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</si>
  <si>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</si>
  <si>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</si>
  <si>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</si>
  <si>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</si>
  <si>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</si>
  <si>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</si>
  <si>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</si>
  <si>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</si>
  <si>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</si>
  <si>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</si>
  <si>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</si>
  <si>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</si>
  <si>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</si>
  <si>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</si>
  <si>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</si>
  <si>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</si>
  <si>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</si>
  <si>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</si>
  <si>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</si>
  <si>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</si>
  <si>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</si>
  <si>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</si>
  <si>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</si>
  <si>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</si>
  <si>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</si>
  <si>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</si>
  <si>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</si>
  <si>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</si>
  <si>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</si>
  <si>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</si>
  <si>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</si>
  <si>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</si>
  <si>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</si>
  <si>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</si>
  <si>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</si>
  <si>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</si>
  <si>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</si>
  <si>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</si>
  <si>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</si>
  <si>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</si>
  <si>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</si>
  <si>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</si>
  <si>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</si>
  <si>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</si>
  <si>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</si>
  <si>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</si>
  <si>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</si>
  <si>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</si>
  <si>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</si>
  <si>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</si>
  <si>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</si>
  <si>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</si>
  <si>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</si>
  <si>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</si>
  <si>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</si>
  <si>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</si>
  <si>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</si>
  <si>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</si>
  <si>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</si>
  <si>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</si>
  <si>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</si>
  <si>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</si>
  <si>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</si>
  <si>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</si>
  <si>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</si>
  <si>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</si>
  <si>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</si>
  <si>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</si>
  <si>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</si>
  <si>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</si>
  <si>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</si>
  <si>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</si>
  <si>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</si>
  <si>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</si>
  <si>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</si>
  <si>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</si>
  <si>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</si>
  <si>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</si>
  <si>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</si>
  <si>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</si>
  <si>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</si>
  <si>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</si>
  <si>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</si>
  <si>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</si>
  <si>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</si>
  <si>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</si>
  <si>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</si>
  <si>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</si>
  <si>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</si>
  <si>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</si>
  <si>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</si>
  <si>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</si>
  <si>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</si>
  <si>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</si>
  <si>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</si>
  <si>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</si>
  <si>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</si>
  <si>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</si>
  <si>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</si>
  <si>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</si>
  <si>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</si>
  <si>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</si>
  <si>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</si>
  <si>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</si>
  <si>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</si>
  <si>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</si>
  <si>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</si>
  <si>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</si>
  <si>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</si>
  <si>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</si>
  <si>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</si>
  <si>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</si>
  <si>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</si>
  <si>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</si>
  <si>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</si>
  <si>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</si>
  <si>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</si>
  <si>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</si>
  <si>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</si>
  <si>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</si>
  <si>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</si>
  <si>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</si>
  <si>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</si>
  <si>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</si>
  <si>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</si>
  <si>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</si>
  <si>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</si>
  <si>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</si>
  <si>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</si>
  <si>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</si>
  <si>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</si>
  <si>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</si>
  <si>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</si>
  <si>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</si>
  <si>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</si>
  <si>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</si>
  <si>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</si>
  <si>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</si>
  <si>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</si>
  <si>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</si>
  <si>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</si>
  <si>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</si>
  <si>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</si>
  <si>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</si>
  <si>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</si>
  <si>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</si>
  <si>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</si>
  <si>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</si>
  <si>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</si>
  <si>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</si>
  <si>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</si>
  <si>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</si>
  <si>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</si>
  <si>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</si>
  <si>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</si>
  <si>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</si>
  <si>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</si>
  <si>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</si>
  <si>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</si>
  <si>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</si>
  <si>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</si>
  <si>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</si>
  <si>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</si>
  <si>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</si>
  <si>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</si>
  <si>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</si>
  <si>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</si>
  <si>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</si>
  <si>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</si>
  <si>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</si>
  <si>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</si>
  <si>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</si>
  <si>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</si>
  <si>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</si>
  <si>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</si>
  <si>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</si>
  <si>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</si>
  <si>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</si>
  <si>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</si>
  <si>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</si>
  <si>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</si>
  <si>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</si>
  <si>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</si>
  <si>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</si>
  <si>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</si>
  <si>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</si>
  <si>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</si>
  <si>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</si>
  <si>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</si>
  <si>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</si>
  <si>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</si>
  <si>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</si>
  <si>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</si>
  <si>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</si>
  <si>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</si>
  <si>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</si>
  <si>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</si>
  <si>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</si>
  <si>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</si>
  <si>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</si>
  <si>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</si>
  <si>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</si>
  <si>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</si>
  <si>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</si>
  <si>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</si>
  <si>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</si>
  <si>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</si>
  <si>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</si>
  <si>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</si>
  <si>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</si>
  <si>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</si>
  <si>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</si>
  <si>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</si>
  <si>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</si>
  <si>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</si>
  <si>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</si>
  <si>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</si>
  <si>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</si>
  <si>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</si>
  <si>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</si>
  <si>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</si>
  <si>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</si>
  <si>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</si>
  <si>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</si>
  <si>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</si>
  <si>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</si>
  <si>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</si>
  <si>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</si>
  <si>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</si>
  <si>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</si>
  <si>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</si>
  <si>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</si>
  <si>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</si>
  <si>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</si>
  <si>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</si>
  <si>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</si>
  <si>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</si>
  <si>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</si>
  <si>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</si>
  <si>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</si>
  <si>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</si>
  <si>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</si>
  <si>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</si>
  <si>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</si>
  <si>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</si>
  <si>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</si>
  <si>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</si>
  <si>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</si>
  <si>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</si>
  <si>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</si>
  <si>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</si>
  <si>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</si>
  <si>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</si>
  <si>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</si>
  <si>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</si>
  <si>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</si>
  <si>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</si>
  <si>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</si>
  <si>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</si>
  <si>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</si>
  <si>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</si>
  <si>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</si>
  <si>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</si>
  <si>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</si>
  <si>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</si>
  <si>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</si>
  <si>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</si>
  <si>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</si>
  <si>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</si>
  <si>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</si>
  <si>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</si>
  <si>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</si>
  <si>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</si>
  <si>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</si>
  <si>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</si>
  <si>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</si>
  <si>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</si>
  <si>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</si>
  <si>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</si>
  <si>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</si>
  <si>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</si>
  <si>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</si>
  <si>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</si>
  <si>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</si>
  <si>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</si>
  <si>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</si>
  <si>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</si>
  <si>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</si>
  <si>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</si>
  <si>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</si>
  <si>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</si>
  <si>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</si>
  <si>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</si>
  <si>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</si>
  <si>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</si>
  <si>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</si>
  <si>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</si>
  <si>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</si>
  <si>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</si>
  <si>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</si>
  <si>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</si>
  <si>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</si>
  <si>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</si>
  <si>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</si>
  <si>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</si>
  <si>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</si>
  <si>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</si>
  <si>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</si>
  <si>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</si>
  <si>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</si>
  <si>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</si>
  <si>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</si>
  <si>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</si>
  <si>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</si>
  <si>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</si>
  <si>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</si>
  <si>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</si>
  <si>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</si>
  <si>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</si>
  <si>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</si>
  <si>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</si>
  <si>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</si>
  <si>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</si>
  <si>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</si>
  <si>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</si>
  <si>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</si>
  <si>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</si>
  <si>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</si>
  <si>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</si>
  <si>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</si>
  <si>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</si>
  <si>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</si>
  <si>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</si>
  <si>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</si>
  <si>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</si>
  <si>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</si>
  <si>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</si>
  <si>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</si>
  <si>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</si>
  <si>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</si>
  <si>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</si>
  <si>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</si>
  <si>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</si>
  <si>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</si>
  <si>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</si>
  <si>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</si>
  <si>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</si>
  <si>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</si>
  <si>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</si>
  <si>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</si>
  <si>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</si>
  <si>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</si>
  <si>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</si>
  <si>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</si>
  <si>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</si>
  <si>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</si>
  <si>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</si>
  <si>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</si>
  <si>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</si>
  <si>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</si>
  <si>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</si>
  <si>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</si>
  <si>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</si>
  <si>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</si>
  <si>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</si>
  <si>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</si>
  <si>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</si>
  <si>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</si>
  <si>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</si>
  <si>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</si>
  <si>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</si>
  <si>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</si>
  <si>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</si>
  <si>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</si>
  <si>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</si>
  <si>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</si>
  <si>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</si>
  <si>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</si>
  <si>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</si>
  <si>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</si>
  <si>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</si>
  <si>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</si>
  <si>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</si>
  <si>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</si>
  <si>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</si>
  <si>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</si>
  <si>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</si>
  <si>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</si>
  <si>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</si>
  <si>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</si>
  <si>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</si>
  <si>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</si>
  <si>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</si>
  <si>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</si>
  <si>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</si>
  <si>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</si>
  <si>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</si>
  <si>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</si>
  <si>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</si>
  <si>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</si>
  <si>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</si>
  <si>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</si>
  <si>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</si>
  <si>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</si>
  <si>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</si>
  <si>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</si>
  <si>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</si>
  <si>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</si>
  <si>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</si>
  <si>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</si>
  <si>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</si>
  <si>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</si>
  <si>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</si>
  <si>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</si>
  <si>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</si>
  <si>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</si>
  <si>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</si>
  <si>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</si>
  <si>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</si>
  <si>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</si>
  <si>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</si>
  <si>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</si>
  <si>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</si>
  <si>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</si>
  <si>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</si>
  <si>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</si>
  <si>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</si>
  <si>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</si>
  <si>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</si>
  <si>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</si>
  <si>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</si>
  <si>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</si>
  <si>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</si>
  <si>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</si>
  <si>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</si>
  <si>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</si>
  <si>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</si>
  <si>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</si>
  <si>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</si>
  <si>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</si>
  <si>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</si>
  <si>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</si>
  <si>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</si>
  <si>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</si>
  <si>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</si>
  <si>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</si>
  <si>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</si>
  <si>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</si>
  <si>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</si>
  <si>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</si>
  <si>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</si>
  <si>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</si>
  <si>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</si>
  <si>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</si>
  <si>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</si>
  <si>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</si>
  <si>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</si>
  <si>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</si>
  <si>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</si>
  <si>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</si>
  <si>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</si>
  <si>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</si>
  <si>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</si>
  <si>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</si>
  <si>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</si>
  <si>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</si>
  <si>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</si>
  <si>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</si>
  <si>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</si>
  <si>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</si>
  <si>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</si>
  <si>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</si>
  <si>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</si>
  <si>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</si>
  <si>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</si>
  <si>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</si>
  <si>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</si>
  <si>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</si>
  <si>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</si>
  <si>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</si>
  <si>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</si>
  <si>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</si>
  <si>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</si>
  <si>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</si>
  <si>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</si>
  <si>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</si>
  <si>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</si>
  <si>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</si>
  <si>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</si>
  <si>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</si>
  <si>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</si>
  <si>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</si>
  <si>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</si>
  <si>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</si>
  <si>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</si>
  <si>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</si>
  <si>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</si>
  <si>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</si>
  <si>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</si>
  <si>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</si>
  <si>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</si>
  <si>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</si>
  <si>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</si>
  <si>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</si>
  <si>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</si>
  <si>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</si>
  <si>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</si>
  <si>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</si>
  <si>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</si>
  <si>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</si>
  <si>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</si>
  <si>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</si>
  <si>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</si>
  <si>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</si>
  <si>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</si>
  <si>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</si>
  <si>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</si>
  <si>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</si>
  <si>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</si>
  <si>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</si>
  <si>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</si>
  <si>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</si>
  <si>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</si>
  <si>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</si>
  <si>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</si>
  <si>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</si>
  <si>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</si>
  <si>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</si>
  <si>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</si>
  <si>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</si>
  <si>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</si>
  <si>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</si>
  <si>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</si>
  <si>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</si>
  <si>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</si>
  <si>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</si>
  <si>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</si>
  <si>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</si>
  <si>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</si>
  <si>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</si>
  <si>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</si>
  <si>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</si>
  <si>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</si>
  <si>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</si>
  <si>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</si>
  <si>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</si>
  <si>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</si>
  <si>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</si>
  <si>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</si>
  <si>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</si>
  <si>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</si>
  <si>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</si>
  <si>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</si>
  <si>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</si>
  <si>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</si>
  <si>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</si>
  <si>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</si>
  <si>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</si>
  <si>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</si>
  <si>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</si>
  <si>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</si>
  <si>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</si>
  <si>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</si>
  <si>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</si>
  <si>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</si>
  <si>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</si>
  <si>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</si>
  <si>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</si>
  <si>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</si>
  <si>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</si>
  <si>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</si>
  <si>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</si>
  <si>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</si>
  <si>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</si>
  <si>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</si>
  <si>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</si>
  <si>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</si>
  <si>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</si>
  <si>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</si>
  <si>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</si>
  <si>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</si>
  <si>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</si>
  <si>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</si>
  <si>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</si>
  <si>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</si>
  <si>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</si>
  <si>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</si>
  <si>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</si>
  <si>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</si>
  <si>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</si>
  <si>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</si>
  <si>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</si>
  <si>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</si>
  <si>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</si>
  <si>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</si>
  <si>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</si>
  <si>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</si>
  <si>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</si>
  <si>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</si>
  <si>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</si>
  <si>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</si>
  <si>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</si>
  <si>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</si>
  <si>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</si>
  <si>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</si>
  <si>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</si>
  <si>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</si>
  <si>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</si>
  <si>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</si>
  <si>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</si>
  <si>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</si>
  <si>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</si>
  <si>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</si>
  <si>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</si>
  <si>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</si>
  <si>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</si>
  <si>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</si>
  <si>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</si>
  <si>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</si>
  <si>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</si>
  <si>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</si>
  <si>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</si>
  <si>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</si>
  <si>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</si>
  <si>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</si>
  <si>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</si>
  <si>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</si>
  <si>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</si>
  <si>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</si>
  <si>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</si>
  <si>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</si>
  <si>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</si>
  <si>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</si>
  <si>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</si>
  <si>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</si>
  <si>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</si>
  <si>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</si>
  <si>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</si>
  <si>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</si>
  <si>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</si>
  <si>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</si>
  <si>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</si>
  <si>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</si>
  <si>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</si>
  <si>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</si>
  <si>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</si>
  <si>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</si>
  <si>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</si>
  <si>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</si>
  <si>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</si>
  <si>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</si>
  <si>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</si>
  <si>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</si>
  <si>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</si>
  <si>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</si>
  <si>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</si>
  <si>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</si>
  <si>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</si>
  <si>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</si>
  <si>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</si>
  <si>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</si>
  <si>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</si>
  <si>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</si>
  <si>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</si>
  <si>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</si>
  <si>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</si>
  <si>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</si>
  <si>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</si>
  <si>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</si>
  <si>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</si>
  <si>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</si>
  <si>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</si>
  <si>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</si>
  <si>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</si>
  <si>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</si>
  <si>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</si>
  <si>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</si>
  <si>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</si>
  <si>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</si>
  <si>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</si>
  <si>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</si>
  <si>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</si>
  <si>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</si>
  <si>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</si>
  <si>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</si>
  <si>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</si>
  <si>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</si>
  <si>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</si>
  <si>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</si>
  <si>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</si>
  <si>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</si>
  <si>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</si>
  <si>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</si>
  <si>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</si>
  <si>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</si>
  <si>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</si>
  <si>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</si>
  <si>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</si>
  <si>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</si>
  <si>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</si>
  <si>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</si>
  <si>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</si>
  <si>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</si>
  <si>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</si>
  <si>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</si>
  <si>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</si>
  <si>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</si>
  <si>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</si>
  <si>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</si>
  <si>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</si>
  <si>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</si>
  <si>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</si>
  <si>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</si>
  <si>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</si>
  <si>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</si>
  <si>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</si>
  <si>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</si>
  <si>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</si>
  <si>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</si>
  <si>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</si>
  <si>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</si>
  <si>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</si>
  <si>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</si>
  <si>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</si>
  <si>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</si>
  <si>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</si>
  <si>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</si>
  <si>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</si>
  <si>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</si>
  <si>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</si>
  <si>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</si>
  <si>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</si>
  <si>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</si>
  <si>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</si>
  <si>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</si>
  <si>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</si>
  <si>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</si>
  <si>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</si>
  <si>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</si>
  <si>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</si>
  <si>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</si>
  <si>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</si>
  <si>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</si>
  <si>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</si>
  <si>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</si>
  <si>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</si>
  <si>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</si>
  <si>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</si>
  <si>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</si>
  <si>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</si>
  <si>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</si>
  <si>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</si>
  <si>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</si>
  <si>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</si>
  <si>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</si>
  <si>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</si>
  <si>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</si>
  <si>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</si>
  <si>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</si>
  <si>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</si>
  <si>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</si>
  <si>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</si>
  <si>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</si>
  <si>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</si>
  <si>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</si>
  <si>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</si>
  <si>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</si>
  <si>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</si>
  <si>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</si>
  <si>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</si>
  <si>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</si>
  <si>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</si>
  <si>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</si>
  <si>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</si>
  <si>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</si>
  <si>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</si>
  <si>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</si>
  <si>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</si>
  <si>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</si>
  <si>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</si>
  <si>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</si>
  <si>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</si>
  <si>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</si>
  <si>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</si>
  <si>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</si>
  <si>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</si>
  <si>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</si>
  <si>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</si>
  <si>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</si>
  <si>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</si>
  <si>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</si>
  <si>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</si>
  <si>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</si>
  <si>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</si>
  <si>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</si>
  <si>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</si>
  <si>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</si>
  <si>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</si>
  <si>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</si>
  <si>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</si>
  <si>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</si>
  <si>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</si>
  <si>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</si>
  <si>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</si>
  <si>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</si>
  <si>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</si>
  <si>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</si>
  <si>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</si>
  <si>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</si>
  <si>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</si>
  <si>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</si>
  <si>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</si>
  <si>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</si>
  <si>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</si>
  <si>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</si>
  <si>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</si>
  <si>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</si>
  <si>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</si>
  <si>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</si>
  <si>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</si>
  <si>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</si>
  <si>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</si>
  <si>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</si>
  <si>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</si>
  <si>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</si>
  <si>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</si>
  <si>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</si>
  <si>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</si>
  <si>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</si>
  <si>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</si>
  <si>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</si>
  <si>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</si>
  <si>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</si>
  <si>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</si>
  <si>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</si>
  <si>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</si>
  <si>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</si>
  <si>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</si>
  <si>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</si>
  <si>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</si>
  <si>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</si>
  <si>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</si>
  <si>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</si>
  <si>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</si>
  <si>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</si>
  <si>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</si>
  <si>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</si>
  <si>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</si>
  <si>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</si>
  <si>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</si>
  <si>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</si>
  <si>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</si>
  <si>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</si>
  <si>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</si>
  <si>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</si>
  <si>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</si>
  <si>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</si>
  <si>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</si>
  <si>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</si>
  <si>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</si>
  <si>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</si>
  <si>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</si>
  <si>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</si>
  <si>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</si>
  <si>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</si>
  <si>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</si>
  <si>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</si>
  <si>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</si>
  <si>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</si>
  <si>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</si>
  <si>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</si>
  <si>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</si>
  <si>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</si>
  <si>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</si>
  <si>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</si>
  <si>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</si>
  <si>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</si>
  <si>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</si>
  <si>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</si>
  <si>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</si>
  <si>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</si>
  <si>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</si>
  <si>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</si>
  <si>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</si>
  <si>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</si>
  <si>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</si>
  <si>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</si>
  <si>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</si>
  <si>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</si>
  <si>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</si>
  <si>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</si>
  <si>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</si>
  <si>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</si>
  <si>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</si>
  <si>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</si>
  <si>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</si>
  <si>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</si>
  <si>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</si>
  <si>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</si>
  <si>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</si>
  <si>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</si>
  <si>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</si>
  <si>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</si>
  <si>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</si>
  <si>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</si>
  <si>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</si>
  <si>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</si>
  <si>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</si>
  <si>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</si>
  <si>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</si>
  <si>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</si>
  <si>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</si>
  <si>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</si>
  <si>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</si>
  <si>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</si>
  <si>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</si>
  <si>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</si>
  <si>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</si>
  <si>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</si>
  <si>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</si>
  <si>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</si>
  <si>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</si>
  <si>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</si>
  <si>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</si>
  <si>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</si>
  <si>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</si>
  <si>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</si>
  <si>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</si>
  <si>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</si>
  <si>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</si>
  <si>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</si>
  <si>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</si>
  <si>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</si>
  <si>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</si>
  <si>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</si>
  <si>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</si>
  <si>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</si>
  <si>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</si>
  <si>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</si>
  <si>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</si>
  <si>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</si>
  <si>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</si>
  <si>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</si>
  <si>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</si>
  <si>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</si>
  <si>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</si>
  <si>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</si>
  <si>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</si>
  <si>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</si>
  <si>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</si>
  <si>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</si>
  <si>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</si>
  <si>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</si>
  <si>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</si>
  <si>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</si>
  <si>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</si>
  <si>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</si>
  <si>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</si>
  <si>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</si>
  <si>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</si>
  <si>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</si>
  <si>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</si>
  <si>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</si>
  <si>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</si>
  <si>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</si>
  <si>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</si>
  <si>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</si>
  <si>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</si>
  <si>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</si>
  <si>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</si>
  <si>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</si>
  <si>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</si>
  <si>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</si>
  <si>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</si>
  <si>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</si>
  <si>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</si>
  <si>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</si>
  <si>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</si>
  <si>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</si>
  <si>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</si>
  <si>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</si>
  <si>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</si>
  <si>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</si>
  <si>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</si>
  <si>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</si>
  <si>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</si>
  <si>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</si>
  <si>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</si>
  <si>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</si>
  <si>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</si>
  <si>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</si>
  <si>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</si>
  <si>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</si>
  <si>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</si>
  <si>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</si>
  <si>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</si>
  <si>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</si>
  <si>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</si>
  <si>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</si>
  <si>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</si>
  <si>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</si>
  <si>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</si>
  <si>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</si>
  <si>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</si>
  <si>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</si>
  <si>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</si>
  <si>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</si>
  <si>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</si>
  <si>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</si>
  <si>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</si>
  <si>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</si>
  <si>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</si>
  <si>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</si>
  <si>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</si>
  <si>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</si>
  <si>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</si>
  <si>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</si>
  <si>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</si>
  <si>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</si>
  <si>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</si>
  <si>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</si>
  <si>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</si>
  <si>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</si>
  <si>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</si>
  <si>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</si>
  <si>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</si>
  <si>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</si>
  <si>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</si>
  <si>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</si>
  <si>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</si>
  <si>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</si>
  <si>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</si>
  <si>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</si>
  <si>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</si>
  <si>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</si>
  <si>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</si>
  <si>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</si>
  <si>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</si>
  <si>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</si>
  <si>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</si>
  <si>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</si>
  <si>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</si>
  <si>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</si>
  <si>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</si>
  <si>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</si>
  <si>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</si>
  <si>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</si>
  <si>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</si>
  <si>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</si>
  <si>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</si>
  <si>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</si>
  <si>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</si>
  <si>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</si>
  <si>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</si>
  <si>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</si>
  <si>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</si>
  <si>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</si>
  <si>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</si>
  <si>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</si>
  <si>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</si>
  <si>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</si>
  <si>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</si>
  <si>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</si>
  <si>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</si>
  <si>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</si>
  <si>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</si>
  <si>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</si>
  <si>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</si>
  <si>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</si>
  <si>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</si>
  <si>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</si>
  <si>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</si>
  <si>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</si>
  <si>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</si>
  <si>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</si>
  <si>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</si>
  <si>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</si>
  <si>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</si>
  <si>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</si>
  <si>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</si>
  <si>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</si>
  <si>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</si>
  <si>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</si>
  <si>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</si>
  <si>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</si>
  <si>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</si>
  <si>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</si>
  <si>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</si>
  <si>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</si>
  <si>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</si>
  <si>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</si>
  <si>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</si>
  <si>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</si>
  <si>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</si>
  <si>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</si>
  <si>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</si>
  <si>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</si>
  <si>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</si>
  <si>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</si>
  <si>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</si>
  <si>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</si>
  <si>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</si>
  <si>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</si>
  <si>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</si>
  <si>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</si>
  <si>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</si>
  <si>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</si>
  <si>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</si>
  <si>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</si>
  <si>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</si>
  <si>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</si>
  <si>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</si>
  <si>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</si>
  <si>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</si>
  <si>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</si>
  <si>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</si>
  <si>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</si>
  <si>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</si>
  <si>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</si>
  <si>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</si>
  <si>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</si>
  <si>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</si>
  <si>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</si>
  <si>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</si>
  <si>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</si>
  <si>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</si>
  <si>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</si>
  <si>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</si>
  <si>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</si>
  <si>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</si>
  <si>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</si>
  <si>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</si>
  <si>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</si>
  <si>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</si>
  <si>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</si>
  <si>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</si>
  <si>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</si>
  <si>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</si>
  <si>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</si>
  <si>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</si>
  <si>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</si>
  <si>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</si>
  <si>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</si>
  <si>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</si>
  <si>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</si>
  <si>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</si>
  <si>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</si>
  <si>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</si>
  <si>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</si>
  <si>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</si>
  <si>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</si>
  <si>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</si>
  <si>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</si>
  <si>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</si>
  <si>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</si>
  <si>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</si>
  <si>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</si>
  <si>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</si>
  <si>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</si>
  <si>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</si>
  <si>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</si>
  <si>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</si>
  <si>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</si>
  <si>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</si>
  <si>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</si>
  <si>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</si>
  <si>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</si>
  <si>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</si>
  <si>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</si>
  <si>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</si>
  <si>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</si>
  <si>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</si>
  <si>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</si>
  <si>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</si>
  <si>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</si>
  <si>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</si>
  <si>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</si>
  <si>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</si>
  <si>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</si>
  <si>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</si>
  <si>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</si>
  <si>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</si>
  <si>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</si>
  <si>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</si>
  <si>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</si>
  <si>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</si>
  <si>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</si>
  <si>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</si>
  <si>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</si>
  <si>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</si>
  <si>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</si>
  <si>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</si>
  <si>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</si>
  <si>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</si>
  <si>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</si>
  <si>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</si>
  <si>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</si>
  <si>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</si>
  <si>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</si>
  <si>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</si>
  <si>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</si>
  <si>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</si>
  <si>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</si>
  <si>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</si>
  <si>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</si>
  <si>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</si>
  <si>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</si>
  <si>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</si>
  <si>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</si>
  <si>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</si>
  <si>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</si>
  <si>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</si>
  <si>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</si>
  <si>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</si>
  <si>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</si>
  <si>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</si>
  <si>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</si>
  <si>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</si>
  <si>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</si>
  <si>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</si>
  <si>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</si>
  <si>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</si>
  <si>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</si>
  <si>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</si>
  <si>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</si>
  <si>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</si>
  <si>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</si>
  <si>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</si>
  <si>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</si>
  <si>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</si>
  <si>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</si>
  <si>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</si>
  <si>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</si>
  <si>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</si>
  <si>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</si>
  <si>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</si>
  <si>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</si>
  <si>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</si>
  <si>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</si>
  <si>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</si>
  <si>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</si>
  <si>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</si>
  <si>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</si>
  <si>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</si>
  <si>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</si>
  <si>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</si>
  <si>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</si>
  <si>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</si>
  <si>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</si>
  <si>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</si>
  <si>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</si>
  <si>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</si>
  <si>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</si>
  <si>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</si>
  <si>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</si>
  <si>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</si>
  <si>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</si>
  <si>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</si>
  <si>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</si>
  <si>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</si>
  <si>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</si>
  <si>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</si>
  <si>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</si>
  <si>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</si>
  <si>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</si>
  <si>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</si>
  <si>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</si>
  <si>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</si>
  <si>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</si>
  <si>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</si>
  <si>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</si>
  <si>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</si>
  <si>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</si>
  <si>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</si>
  <si>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</si>
  <si>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</si>
  <si>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</si>
  <si>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</si>
  <si>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</si>
  <si>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</si>
  <si>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</si>
  <si>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</si>
  <si>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</si>
  <si>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</si>
  <si>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</si>
  <si>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</si>
  <si>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</si>
  <si>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</si>
  <si>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</si>
  <si>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</si>
  <si>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</si>
  <si>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</si>
  <si>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</si>
  <si>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</si>
  <si>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</si>
  <si>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</si>
  <si>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</si>
  <si>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</si>
  <si>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</si>
  <si>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</si>
  <si>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</si>
  <si>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</si>
  <si>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</si>
  <si>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</si>
  <si>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</si>
  <si>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</si>
  <si>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</si>
  <si>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</si>
  <si>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</si>
  <si>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</si>
  <si>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</si>
  <si>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</si>
  <si>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</si>
  <si>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</si>
  <si>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</si>
  <si>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</si>
  <si>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</si>
  <si>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</si>
  <si>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</si>
  <si>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</si>
  <si>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</si>
  <si>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</si>
  <si>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</si>
  <si>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</si>
  <si>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</si>
  <si>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</si>
  <si>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</si>
  <si>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</si>
  <si>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</si>
  <si>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</si>
  <si>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</si>
  <si>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</si>
  <si>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</si>
  <si>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</si>
  <si>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</si>
  <si>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</si>
  <si>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</si>
  <si>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</si>
  <si>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</si>
  <si>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</si>
  <si>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</si>
  <si>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</si>
  <si>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</si>
  <si>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</si>
  <si>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</si>
  <si>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</si>
  <si>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</si>
  <si>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</si>
  <si>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</si>
  <si>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</si>
  <si>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</si>
  <si>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</si>
  <si>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</si>
  <si>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</si>
  <si>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</si>
  <si>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</si>
  <si>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</si>
  <si>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</si>
  <si>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</si>
  <si>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</si>
  <si>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</si>
  <si>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</si>
  <si>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</si>
  <si>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</si>
  <si>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</si>
  <si>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</si>
  <si>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</si>
  <si>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</si>
  <si>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</si>
  <si>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</si>
  <si>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</si>
  <si>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</si>
  <si>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</si>
  <si>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</si>
  <si>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</si>
  <si>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</si>
  <si>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</si>
  <si>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</si>
  <si>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</si>
  <si>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</si>
  <si>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</si>
  <si>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</si>
  <si>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</si>
  <si>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</si>
  <si>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</si>
  <si>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</si>
  <si>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</si>
  <si>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</si>
  <si>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</si>
  <si>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</si>
  <si>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</si>
  <si>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</si>
  <si>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</si>
  <si>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</si>
  <si>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</si>
  <si>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</si>
  <si>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</si>
  <si>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</si>
  <si>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</si>
  <si>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</si>
  <si>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</si>
  <si>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</si>
  <si>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</si>
  <si>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</si>
  <si>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</si>
  <si>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</si>
  <si>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</si>
  <si>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</si>
  <si>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</si>
  <si>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</si>
  <si>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</si>
  <si>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</si>
  <si>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</si>
  <si>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</si>
  <si>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</si>
  <si>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</si>
  <si>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</si>
  <si>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</si>
  <si>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</si>
  <si>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</si>
  <si>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</si>
  <si>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</si>
  <si>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</si>
  <si>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</si>
  <si>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</si>
  <si>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</si>
  <si>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</si>
  <si>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</si>
  <si>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</si>
  <si>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</si>
  <si>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</si>
  <si>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</si>
  <si>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</si>
  <si>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</si>
  <si>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</si>
  <si>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</si>
  <si>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</si>
  <si>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</si>
  <si>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</si>
  <si>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</si>
  <si>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</si>
  <si>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</si>
  <si>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</si>
  <si>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</si>
  <si>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</si>
  <si>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</si>
  <si>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</si>
  <si>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</si>
  <si>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</si>
  <si>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</si>
  <si>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</si>
  <si>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</si>
  <si>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</si>
  <si>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</si>
  <si>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</si>
  <si>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</si>
  <si>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</si>
  <si>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</si>
  <si>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</si>
  <si>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</si>
  <si>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</si>
  <si>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</si>
  <si>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</si>
  <si>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</si>
  <si>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</si>
  <si>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</si>
  <si>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</si>
  <si>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</si>
  <si>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</si>
  <si>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</si>
  <si>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</si>
  <si>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</si>
  <si>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</si>
  <si>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</si>
  <si>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</si>
  <si>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</si>
  <si>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</si>
  <si>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</si>
  <si>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</si>
  <si>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</si>
  <si>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</si>
  <si>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</si>
  <si>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</si>
  <si>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</si>
  <si>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</si>
  <si>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</si>
  <si>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</si>
  <si>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</si>
  <si>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</si>
  <si>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</si>
  <si>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</si>
  <si>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</si>
  <si>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</si>
  <si>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</si>
  <si>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</si>
  <si>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</si>
  <si>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</si>
  <si>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</si>
  <si>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</si>
  <si>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</si>
  <si>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</si>
  <si>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</si>
  <si>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</si>
  <si>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</si>
  <si>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</si>
  <si>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</si>
  <si>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</si>
  <si>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</si>
  <si>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</si>
  <si>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</si>
  <si>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</si>
  <si>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</si>
  <si>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</si>
  <si>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</si>
  <si>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</si>
  <si>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</si>
  <si>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</si>
  <si>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</si>
  <si>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</si>
  <si>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</si>
  <si>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</si>
  <si>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</si>
  <si>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</si>
  <si>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</si>
  <si>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</si>
  <si>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</si>
  <si>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</si>
  <si>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</si>
  <si>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</si>
  <si>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</si>
  <si>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</si>
  <si>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</si>
  <si>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</si>
  <si>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</si>
  <si>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</si>
  <si>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</si>
  <si>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</si>
  <si>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</si>
  <si>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</si>
  <si>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</si>
  <si>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</si>
  <si>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</si>
  <si>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</si>
  <si>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</si>
  <si>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</si>
  <si>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</si>
  <si>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</si>
  <si>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</si>
  <si>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</si>
  <si>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</si>
  <si>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</si>
  <si>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</si>
  <si>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</si>
  <si>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</si>
  <si>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</si>
  <si>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</si>
  <si>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</si>
  <si>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</si>
  <si>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</si>
  <si>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</si>
  <si>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</si>
  <si>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</si>
  <si>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</si>
  <si>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</si>
  <si>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</si>
  <si>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</si>
  <si>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</si>
  <si>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</si>
  <si>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</si>
  <si>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</si>
  <si>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</si>
  <si>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</si>
  <si>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</si>
  <si>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</si>
  <si>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</si>
  <si>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</si>
  <si>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</si>
  <si>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</si>
  <si>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</si>
  <si>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</si>
  <si>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</si>
  <si>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</si>
  <si>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</si>
  <si>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</si>
  <si>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</si>
  <si>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</si>
  <si>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</si>
  <si>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</si>
  <si>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</si>
  <si>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</si>
  <si>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</si>
  <si>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</si>
  <si>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</si>
  <si>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</si>
  <si>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</si>
  <si>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</si>
  <si>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</si>
  <si>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</si>
  <si>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</si>
  <si>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</si>
  <si>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</si>
  <si>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</si>
  <si>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</si>
  <si>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</si>
  <si>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</si>
  <si>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</si>
  <si>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</si>
  <si>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</si>
  <si>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</si>
  <si>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</si>
  <si>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</si>
  <si>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</si>
  <si>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</si>
  <si>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</si>
  <si>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</si>
  <si>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</si>
  <si>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</si>
  <si>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</si>
  <si>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</si>
  <si>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</si>
  <si>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</si>
  <si>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</si>
  <si>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</si>
  <si>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</si>
  <si>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</si>
  <si>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</si>
  <si>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</si>
  <si>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</si>
  <si>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</si>
  <si>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</si>
  <si>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</si>
  <si>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</si>
  <si>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</si>
  <si>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</si>
  <si>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</si>
  <si>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</si>
  <si>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</si>
  <si>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</si>
  <si>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</si>
  <si>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</si>
  <si>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</si>
  <si>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</si>
  <si>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</si>
  <si>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</si>
  <si>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</si>
  <si>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</si>
  <si>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</si>
  <si>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</si>
  <si>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</si>
  <si>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</si>
  <si>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</si>
  <si>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</si>
  <si>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</si>
  <si>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</si>
  <si>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</si>
  <si>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</si>
  <si>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</si>
  <si>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</si>
  <si>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</si>
  <si>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</si>
  <si>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</si>
  <si>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</si>
  <si>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</si>
  <si>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</si>
  <si>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</si>
  <si>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</si>
  <si>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</si>
  <si>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</si>
  <si>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</si>
  <si>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</si>
  <si>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</si>
  <si>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</si>
  <si>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</si>
  <si>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</si>
  <si>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</si>
  <si>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</si>
  <si>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</si>
  <si>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</si>
  <si>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</si>
  <si>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</si>
  <si>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</si>
  <si>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</si>
  <si>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</si>
  <si>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</si>
  <si>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</si>
  <si>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</si>
  <si>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</si>
  <si>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</si>
  <si>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</si>
  <si>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</si>
  <si>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</si>
  <si>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</si>
  <si>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</si>
  <si>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</si>
  <si>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</si>
  <si>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</si>
  <si>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</si>
  <si>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</si>
  <si>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</si>
  <si>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</si>
  <si>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</si>
  <si>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</si>
  <si>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</si>
  <si>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</si>
  <si>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</si>
  <si>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</si>
  <si>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</si>
  <si>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</si>
  <si>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</si>
  <si>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</si>
  <si>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</si>
  <si>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</si>
  <si>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</si>
  <si>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</si>
  <si>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</si>
  <si>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</si>
  <si>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</si>
  <si>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</si>
  <si>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</si>
  <si>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</si>
  <si>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</si>
  <si>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</si>
  <si>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</si>
  <si>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</si>
  <si>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</si>
  <si>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</si>
  <si>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</si>
  <si>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</si>
  <si>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</si>
  <si>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</si>
  <si>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</si>
  <si>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</si>
  <si>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</si>
  <si>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</si>
  <si>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</si>
  <si>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</si>
  <si>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</si>
  <si>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</si>
  <si>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</si>
  <si>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</si>
  <si>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</si>
  <si>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</si>
  <si>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</si>
  <si>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</si>
  <si>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</si>
  <si>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</si>
  <si>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</si>
  <si>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</si>
  <si>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</si>
  <si>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</si>
  <si>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</si>
  <si>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</si>
  <si>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</si>
  <si>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</si>
  <si>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</si>
  <si>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</si>
  <si>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</si>
  <si>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</si>
  <si>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</si>
  <si>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</si>
  <si>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</si>
  <si>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</si>
  <si>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</si>
  <si>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</si>
  <si>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</si>
  <si>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</si>
  <si>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</si>
  <si>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</si>
  <si>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</si>
  <si>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</si>
  <si>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</si>
  <si>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</si>
  <si>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</si>
  <si>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</si>
  <si>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</si>
  <si>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</si>
  <si>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</si>
  <si>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</si>
  <si>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</si>
  <si>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</si>
  <si>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</si>
  <si>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</si>
  <si>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</si>
  <si>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</si>
  <si>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</si>
  <si>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</si>
  <si>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</si>
  <si>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</si>
  <si>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</si>
  <si>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</si>
  <si>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</si>
  <si>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</si>
  <si>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</si>
  <si>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</si>
  <si>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</si>
  <si>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</si>
  <si>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</si>
  <si>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</si>
  <si>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</si>
  <si>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</si>
  <si>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</si>
  <si>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</si>
  <si>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</si>
  <si>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</si>
  <si>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</si>
  <si>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</si>
  <si>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</si>
  <si>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</si>
  <si>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</si>
  <si>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</si>
  <si>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</si>
  <si>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</si>
  <si>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</si>
  <si>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</si>
  <si>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</si>
  <si>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</si>
  <si>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</si>
  <si>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</si>
  <si>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</si>
  <si>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</si>
  <si>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</si>
  <si>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</si>
  <si>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</si>
  <si>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</si>
  <si>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</si>
  <si>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</si>
  <si>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</si>
  <si>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</si>
  <si>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</si>
  <si>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</si>
  <si>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</si>
  <si>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</si>
  <si>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</si>
  <si>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</si>
  <si>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</si>
  <si>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</si>
  <si>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</si>
  <si>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</si>
  <si>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</si>
  <si>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</si>
  <si>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</si>
  <si>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</si>
  <si>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</si>
  <si>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</si>
  <si>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</si>
  <si>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</si>
  <si>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</si>
  <si>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</si>
  <si>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</si>
  <si>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</si>
  <si>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</si>
  <si>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</si>
  <si>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</si>
  <si>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</si>
  <si>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</si>
  <si>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</si>
  <si>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</si>
  <si>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</si>
  <si>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</si>
  <si>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</si>
  <si>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</si>
  <si>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</si>
  <si>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</si>
  <si>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</si>
  <si>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</si>
  <si>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</si>
  <si>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</si>
  <si>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</si>
  <si>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</si>
  <si>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</si>
  <si>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</si>
  <si>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</si>
  <si>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</si>
  <si>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</si>
  <si>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</si>
  <si>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</si>
  <si>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</si>
  <si>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</si>
  <si>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</si>
  <si>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</si>
  <si>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</si>
  <si>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</si>
  <si>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</si>
  <si>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</si>
  <si>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</si>
  <si>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</si>
  <si>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</si>
  <si>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</si>
  <si>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</si>
  <si>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</si>
  <si>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</si>
  <si>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</si>
  <si>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</si>
  <si>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</si>
  <si>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</si>
  <si>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</si>
  <si>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</si>
  <si>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</si>
  <si>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</si>
  <si>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</si>
  <si>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</si>
  <si>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</si>
  <si>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</si>
  <si>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</si>
  <si>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</si>
  <si>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</si>
  <si>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</si>
  <si>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</si>
  <si>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</si>
  <si>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</si>
  <si>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</si>
  <si>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</si>
  <si>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</si>
  <si>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</si>
  <si>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</si>
  <si>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</si>
  <si>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</si>
  <si>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</si>
  <si>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</si>
  <si>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</si>
  <si>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</si>
  <si>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</si>
  <si>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</si>
  <si>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</si>
  <si>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</si>
  <si>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</si>
  <si>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</si>
  <si>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</si>
  <si>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</si>
  <si>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</si>
  <si>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</si>
  <si>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</si>
  <si>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</si>
  <si>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</si>
  <si>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</si>
  <si>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</si>
  <si>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</si>
  <si>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</si>
  <si>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</si>
  <si>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</si>
  <si>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</si>
  <si>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</si>
  <si>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</si>
  <si>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</si>
  <si>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</si>
  <si>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</si>
  <si>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</si>
  <si>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</si>
  <si>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</si>
  <si>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</si>
  <si>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</si>
  <si>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</si>
  <si>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</si>
  <si>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</si>
  <si>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</si>
  <si>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</si>
  <si>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</si>
  <si>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</si>
  <si>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</si>
  <si>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</si>
  <si>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</si>
  <si>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</si>
  <si>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</si>
  <si>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</si>
  <si>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</si>
  <si>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</si>
  <si>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</si>
  <si>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</si>
  <si>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</si>
  <si>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</si>
  <si>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</si>
  <si>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</si>
  <si>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</si>
  <si>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</si>
  <si>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</si>
  <si>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</si>
  <si>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</si>
  <si>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</si>
  <si>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</si>
  <si>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</si>
  <si>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</si>
  <si>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</si>
  <si>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</si>
  <si>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</si>
  <si>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</si>
  <si>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</si>
  <si>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</si>
  <si>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</si>
  <si>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</si>
  <si>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</si>
  <si>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</si>
  <si>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</si>
  <si>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</si>
  <si>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</si>
  <si>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</si>
  <si>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</si>
  <si>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</si>
  <si>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</si>
  <si>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</si>
  <si>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</si>
  <si>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</si>
  <si>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</si>
  <si>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</si>
  <si>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</si>
  <si>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</si>
  <si>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</si>
  <si>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</si>
  <si>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</si>
  <si>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</si>
  <si>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</si>
  <si>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</si>
  <si>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</si>
  <si>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</si>
  <si>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</si>
  <si>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</si>
  <si>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</si>
  <si>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</si>
  <si>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</si>
  <si>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</si>
  <si>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</si>
  <si>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</si>
  <si>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</si>
  <si>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</si>
  <si>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</si>
  <si>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</si>
  <si>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</si>
  <si>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</si>
  <si>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</si>
  <si>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</si>
  <si>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</si>
  <si>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</si>
  <si>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</si>
  <si>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</si>
  <si>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</si>
  <si>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</si>
  <si>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</si>
  <si>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</si>
  <si>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</si>
  <si>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</si>
  <si>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</si>
  <si>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</si>
  <si>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</si>
  <si>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</si>
  <si>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</si>
  <si>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</si>
  <si>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</si>
  <si>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</si>
  <si>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</si>
  <si>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</si>
  <si>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</si>
  <si>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</si>
  <si>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</si>
  <si>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</si>
  <si>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</si>
  <si>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</si>
  <si>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</si>
  <si>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</si>
  <si>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</si>
  <si>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</si>
  <si>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</si>
  <si>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</si>
  <si>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</si>
  <si>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</si>
  <si>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</si>
  <si>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</si>
  <si>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</si>
  <si>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</si>
  <si>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</si>
  <si>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</si>
  <si>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</si>
  <si>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</si>
  <si>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</si>
  <si>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</si>
  <si>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</si>
  <si>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</si>
  <si>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</si>
  <si>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</si>
  <si>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</si>
  <si>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</si>
  <si>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</si>
  <si>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</si>
  <si>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</si>
  <si>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</si>
  <si>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</si>
  <si>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</si>
  <si>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</si>
  <si>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</si>
  <si>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</si>
  <si>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</si>
  <si>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</si>
  <si>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</si>
  <si>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</si>
  <si>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</si>
  <si>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</si>
  <si>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</si>
  <si>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</si>
  <si>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</si>
  <si>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</si>
  <si>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</si>
  <si>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</si>
  <si>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</si>
  <si>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</si>
  <si>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</si>
  <si>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</si>
  <si>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</si>
  <si>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</si>
  <si>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</si>
  <si>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</si>
  <si>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</si>
  <si>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</si>
  <si>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</si>
  <si>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</si>
  <si>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</si>
  <si>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</si>
  <si>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</si>
  <si>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</si>
  <si>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</si>
  <si>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</si>
  <si>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</si>
  <si>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</si>
  <si>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</si>
  <si>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</si>
  <si>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</si>
  <si>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</si>
  <si>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</si>
  <si>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</si>
  <si>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</si>
  <si>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</si>
  <si>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</si>
  <si>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</si>
  <si>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</si>
  <si>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</si>
  <si>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</si>
  <si>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</si>
  <si>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</si>
  <si>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</si>
  <si>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</si>
  <si>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</si>
  <si>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</si>
  <si>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</si>
  <si>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</si>
  <si>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</si>
  <si>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</si>
  <si>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</si>
  <si>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</si>
  <si>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</si>
  <si>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</si>
  <si>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</si>
  <si>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</si>
  <si>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</si>
  <si>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</si>
  <si>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</si>
  <si>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</si>
  <si>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</si>
  <si>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</si>
  <si>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</si>
  <si>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</si>
  <si>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</si>
  <si>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</si>
  <si>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</si>
  <si>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</si>
  <si>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</si>
  <si>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</si>
  <si>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</si>
  <si>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</si>
  <si>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</si>
  <si>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</si>
  <si>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</si>
  <si>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</si>
  <si>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</si>
  <si>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</si>
  <si>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</si>
  <si>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</si>
  <si>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</si>
  <si>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</si>
  <si>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</si>
  <si>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</si>
  <si>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</si>
  <si>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</si>
  <si>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</si>
  <si>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</si>
  <si>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</si>
  <si>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</si>
  <si>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</si>
  <si>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</si>
  <si>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</si>
  <si>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</si>
  <si>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</si>
  <si>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</si>
  <si>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</si>
  <si>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</si>
  <si>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</si>
  <si>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</si>
  <si>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</si>
  <si>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</si>
  <si>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</si>
  <si>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</si>
  <si>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</si>
  <si>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</si>
  <si>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</si>
  <si>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</si>
  <si>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</si>
  <si>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</si>
  <si>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</si>
  <si>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</si>
  <si>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</si>
  <si>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</si>
  <si>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</si>
  <si>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</si>
  <si>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</si>
  <si>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</si>
  <si>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</si>
  <si>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</si>
  <si>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</si>
  <si>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</si>
  <si>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</si>
  <si>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</si>
  <si>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</si>
  <si>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</si>
  <si>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</si>
  <si>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</si>
  <si>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</si>
  <si>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</si>
  <si>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</si>
  <si>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</si>
  <si>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</si>
  <si>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</si>
  <si>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</si>
  <si>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</si>
  <si>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</si>
  <si>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</si>
  <si>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</si>
  <si>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</si>
  <si>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</si>
  <si>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</si>
  <si>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</si>
  <si>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</si>
  <si>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</si>
  <si>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</si>
  <si>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</si>
  <si>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</si>
  <si>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</si>
  <si>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</si>
  <si>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</si>
  <si>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</si>
  <si>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</si>
  <si>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</si>
  <si>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</si>
  <si>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</si>
  <si>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</si>
  <si>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</si>
  <si>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</si>
  <si>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</si>
  <si>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</si>
  <si>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</si>
  <si>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</si>
  <si>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</si>
  <si>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</si>
  <si>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</si>
  <si>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</si>
  <si>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</si>
  <si>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</si>
  <si>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</si>
  <si>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</si>
  <si>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</si>
  <si>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</si>
  <si>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</si>
  <si>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</si>
  <si>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</si>
  <si>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</si>
  <si>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</si>
  <si>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</si>
  <si>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</si>
  <si>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</si>
  <si>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</si>
  <si>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</si>
  <si>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</si>
  <si>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</si>
  <si>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</si>
  <si>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</si>
  <si>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</si>
  <si>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</si>
  <si>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</si>
  <si>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</si>
  <si>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</si>
  <si>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</si>
  <si>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</si>
  <si>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</si>
  <si>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</si>
  <si>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</si>
  <si>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</si>
  <si>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</si>
  <si>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</si>
  <si>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</si>
  <si>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</si>
  <si>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</si>
  <si>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</si>
  <si>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</si>
  <si>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</si>
  <si>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</si>
  <si>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</si>
  <si>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</si>
  <si>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</si>
  <si>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</si>
  <si>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</si>
  <si>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</si>
  <si>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</si>
  <si>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</si>
  <si>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</si>
  <si>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</si>
  <si>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</si>
  <si>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</si>
  <si>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</si>
  <si>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</si>
  <si>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</si>
  <si>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</si>
  <si>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</si>
  <si>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</si>
  <si>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</si>
  <si>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</si>
  <si>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</si>
  <si>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</si>
  <si>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</si>
  <si>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</si>
  <si>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</si>
  <si>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</si>
  <si>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</si>
  <si>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</si>
  <si>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</si>
  <si>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</si>
  <si>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</si>
  <si>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</si>
  <si>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</si>
  <si>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</si>
  <si>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</si>
  <si>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</si>
  <si>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</si>
  <si>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</si>
  <si>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</si>
  <si>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</si>
  <si>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</si>
  <si>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</si>
  <si>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</si>
  <si>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</si>
  <si>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</si>
  <si>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</si>
  <si>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</si>
  <si>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</si>
  <si>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</si>
  <si>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</si>
  <si>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</si>
  <si>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</si>
  <si>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</si>
  <si>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</si>
  <si>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</si>
  <si>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</si>
  <si>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</si>
  <si>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</si>
  <si>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</si>
  <si>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</si>
  <si>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</si>
  <si>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</si>
  <si>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</si>
  <si>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</si>
  <si>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</si>
  <si>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</si>
  <si>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</si>
  <si>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</si>
  <si>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</si>
  <si>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</si>
  <si>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</si>
  <si>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</si>
  <si>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</si>
  <si>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</si>
  <si>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</si>
  <si>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</si>
  <si>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</si>
  <si>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</si>
  <si>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</si>
  <si>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</si>
  <si>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</si>
  <si>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</si>
  <si>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</si>
  <si>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</si>
  <si>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</si>
  <si>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</si>
  <si>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</si>
  <si>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</si>
  <si>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</si>
  <si>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</si>
  <si>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</si>
  <si>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</si>
  <si>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</si>
  <si>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</si>
  <si>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</si>
  <si>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</si>
  <si>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</si>
  <si>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</si>
  <si>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</si>
  <si>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</si>
  <si>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</si>
  <si>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</si>
  <si>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</si>
  <si>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</si>
  <si>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</si>
  <si>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</si>
  <si>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</si>
  <si>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</si>
  <si>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</si>
  <si>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</si>
  <si>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</si>
  <si>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</si>
  <si>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</si>
  <si>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</si>
  <si>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</si>
  <si>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</si>
  <si>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</si>
  <si>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</si>
  <si>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</si>
  <si>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</si>
  <si>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</si>
  <si>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</si>
  <si>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</si>
  <si>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</si>
  <si>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</si>
  <si>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</si>
  <si>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</si>
  <si>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</si>
  <si>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</si>
  <si>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</si>
  <si>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</si>
  <si>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</si>
  <si>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</si>
  <si>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</si>
  <si>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</si>
  <si>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</si>
  <si>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</si>
  <si>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</si>
  <si>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</si>
  <si>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</si>
  <si>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</si>
  <si>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</si>
  <si>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</si>
  <si>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</si>
  <si>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</si>
  <si>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</si>
  <si>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</si>
  <si>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</si>
  <si>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</si>
  <si>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</si>
  <si>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</si>
  <si>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</si>
  <si>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</si>
  <si>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</si>
  <si>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</si>
  <si>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</si>
  <si>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</si>
  <si>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</si>
  <si>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</si>
  <si>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</si>
  <si>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</si>
  <si>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</si>
  <si>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</si>
  <si>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</si>
  <si>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</si>
  <si>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</si>
  <si>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</si>
  <si>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</si>
  <si>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</si>
  <si>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</si>
  <si>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</si>
  <si>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</si>
  <si>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</si>
  <si>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</si>
  <si>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</si>
  <si>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</si>
  <si>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</si>
  <si>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</si>
  <si>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</si>
  <si>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</si>
  <si>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</si>
  <si>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</si>
  <si>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</si>
  <si>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</si>
  <si>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</si>
  <si>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</si>
  <si>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</si>
  <si>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</si>
  <si>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</si>
  <si>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</si>
  <si>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</si>
  <si>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</si>
  <si>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</si>
  <si>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</si>
  <si>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</si>
  <si>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</si>
  <si>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</si>
  <si>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</si>
  <si>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</si>
  <si>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</si>
  <si>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</si>
  <si>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</si>
  <si>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</si>
  <si>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</si>
  <si>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</si>
  <si>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</si>
  <si>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</si>
  <si>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</si>
  <si>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</si>
  <si>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</si>
  <si>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</si>
  <si>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</si>
  <si>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</si>
  <si>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</si>
  <si>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</si>
  <si>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</si>
  <si>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</si>
  <si>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</si>
  <si>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</si>
  <si>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</si>
  <si>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</si>
  <si>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</si>
  <si>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</si>
  <si>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</si>
  <si>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</si>
  <si>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</si>
  <si>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</si>
  <si>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</si>
  <si>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</si>
  <si>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</si>
  <si>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</si>
  <si>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</si>
  <si>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</si>
  <si>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</si>
  <si>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</si>
  <si>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</si>
  <si>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</si>
  <si>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</si>
  <si>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</si>
  <si>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</si>
  <si>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</si>
  <si>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</si>
  <si>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</si>
  <si>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</si>
  <si>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</si>
  <si>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</si>
  <si>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</si>
  <si>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</si>
  <si>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</si>
  <si>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</si>
  <si>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</si>
  <si>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</si>
  <si>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</si>
  <si>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</si>
  <si>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</si>
  <si>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</si>
  <si>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</si>
  <si>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</si>
  <si>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</si>
  <si>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</si>
  <si>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</si>
  <si>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</si>
  <si>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</si>
  <si>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</si>
  <si>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</si>
  <si>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</si>
  <si>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</si>
  <si>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</si>
  <si>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</si>
  <si>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</si>
  <si>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</si>
  <si>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</si>
  <si>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</si>
  <si>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</si>
  <si>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</si>
  <si>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</si>
  <si>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</si>
  <si>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</si>
  <si>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</si>
  <si>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</si>
  <si>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</si>
  <si>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</si>
  <si>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</si>
  <si>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</si>
  <si>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</si>
  <si>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</si>
  <si>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</si>
  <si>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</si>
  <si>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</si>
  <si>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</si>
  <si>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</si>
  <si>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</si>
  <si>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</si>
  <si>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</si>
  <si>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</si>
  <si>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</si>
  <si>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</si>
  <si>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</si>
  <si>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</si>
  <si>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</si>
  <si>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</si>
  <si>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</si>
  <si>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</si>
  <si>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</si>
  <si>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</si>
  <si>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</si>
  <si>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</si>
  <si>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</si>
  <si>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</si>
  <si>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</si>
  <si>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</si>
  <si>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</si>
  <si>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</si>
  <si>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</si>
  <si>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</si>
  <si>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</si>
  <si>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</si>
  <si>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</si>
  <si>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</si>
  <si>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</si>
  <si>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</si>
  <si>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</si>
  <si>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</si>
  <si>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</si>
  <si>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</si>
  <si>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</si>
  <si>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</si>
  <si>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</si>
  <si>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</si>
  <si>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</si>
  <si>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</si>
  <si>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</si>
  <si>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</si>
  <si>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</si>
  <si>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</si>
  <si>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</si>
  <si>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</si>
  <si>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</si>
  <si>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</si>
  <si>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</si>
  <si>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</si>
  <si>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</si>
  <si>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</si>
  <si>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</si>
  <si>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</si>
  <si>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</si>
  <si>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</si>
  <si>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</si>
  <si>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</si>
  <si>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</si>
  <si>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</si>
  <si>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</si>
  <si>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</si>
  <si>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</si>
  <si>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</si>
  <si>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</si>
  <si>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</si>
  <si>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</si>
  <si>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</si>
  <si>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</si>
  <si>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</si>
  <si>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</si>
  <si>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</si>
  <si>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</si>
  <si>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</si>
  <si>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</si>
  <si>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</si>
  <si>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</si>
  <si>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</si>
  <si>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</si>
  <si>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</si>
  <si>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</si>
  <si>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</si>
  <si>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</si>
  <si>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</si>
  <si>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</si>
  <si>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</si>
  <si>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</si>
  <si>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</si>
  <si>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</si>
  <si>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</si>
  <si>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</si>
  <si>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</si>
  <si>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</si>
  <si>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</si>
  <si>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</si>
  <si>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</si>
  <si>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</si>
  <si>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</si>
  <si>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</si>
  <si>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</si>
  <si>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</si>
  <si>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</si>
  <si>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</si>
  <si>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</si>
  <si>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</si>
  <si>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</si>
  <si>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</si>
  <si>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</si>
  <si>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</si>
  <si>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</si>
  <si>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</si>
  <si>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</si>
  <si>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</si>
  <si>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</si>
  <si>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</si>
  <si>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</si>
  <si>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</si>
  <si>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</si>
  <si>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</si>
  <si>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</si>
  <si>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</si>
  <si>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</si>
  <si>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</si>
  <si>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</si>
  <si>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</si>
  <si>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</si>
  <si>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</si>
  <si>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</si>
  <si>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</si>
  <si>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</si>
  <si>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</si>
  <si>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</si>
  <si>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</si>
  <si>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</si>
  <si>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</si>
  <si>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</si>
  <si>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</si>
  <si>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</si>
  <si>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</si>
  <si>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</si>
  <si>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</si>
  <si>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</si>
  <si>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</si>
  <si>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</si>
  <si>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</si>
  <si>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</si>
  <si>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</si>
  <si>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</si>
  <si>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</si>
  <si>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</si>
  <si>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</si>
  <si>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</si>
  <si>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</si>
  <si>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</si>
  <si>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</si>
  <si>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</si>
  <si>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</si>
  <si>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</si>
  <si>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</si>
  <si>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</si>
  <si>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</si>
  <si>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</si>
  <si>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</si>
  <si>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</si>
  <si>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</si>
  <si>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</si>
  <si>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</si>
  <si>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</si>
  <si>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</si>
  <si>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</si>
  <si>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</si>
  <si>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</si>
  <si>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</si>
  <si>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</si>
  <si>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</si>
  <si>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</si>
  <si>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</si>
  <si>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</si>
  <si>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</si>
  <si>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</si>
  <si>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</si>
  <si>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</si>
  <si>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</si>
  <si>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</si>
  <si>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</si>
  <si>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</si>
  <si>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</si>
  <si>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</si>
  <si>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</si>
  <si>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</si>
  <si>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</si>
  <si>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</si>
  <si>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</si>
  <si>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</si>
  <si>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</si>
  <si>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</si>
  <si>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</si>
  <si>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</si>
  <si>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</si>
  <si>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</si>
  <si>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</si>
  <si>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</si>
  <si>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</si>
  <si>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</si>
  <si>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</si>
  <si>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</si>
  <si>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</si>
  <si>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</si>
  <si>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</si>
  <si>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</si>
  <si>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</si>
  <si>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</si>
  <si>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</si>
  <si>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</si>
  <si>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</si>
  <si>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</si>
  <si>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</si>
  <si>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</si>
  <si>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</si>
  <si>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</si>
  <si>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</si>
  <si>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</si>
  <si>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</si>
  <si>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</si>
  <si>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</si>
  <si>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</si>
  <si>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</si>
  <si>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</si>
  <si>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</si>
  <si>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</si>
  <si>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</si>
  <si>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</si>
  <si>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</si>
  <si>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</si>
  <si>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</si>
  <si>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</si>
  <si>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</si>
  <si>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</si>
  <si>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</si>
  <si>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</si>
  <si>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</si>
  <si>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</si>
  <si>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</si>
  <si>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</si>
  <si>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</si>
  <si>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</si>
  <si>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</si>
  <si>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</si>
  <si>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</si>
  <si>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</si>
  <si>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</si>
  <si>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</si>
  <si>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</si>
  <si>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</si>
  <si>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</si>
  <si>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</si>
  <si>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</si>
  <si>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</si>
  <si>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</si>
  <si>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</si>
  <si>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</si>
  <si>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</si>
  <si>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</si>
  <si>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</si>
  <si>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</si>
  <si>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</si>
  <si>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</si>
  <si>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</si>
  <si>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</si>
  <si>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</si>
  <si>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</si>
  <si>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</si>
  <si>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</si>
  <si>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</si>
  <si>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</si>
  <si>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</si>
  <si>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</si>
  <si>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</si>
  <si>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</si>
  <si>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</si>
  <si>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</si>
  <si>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</si>
  <si>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</si>
  <si>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</si>
  <si>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</si>
  <si>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</si>
  <si>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</si>
  <si>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</si>
  <si>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</si>
  <si>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</si>
  <si>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</si>
  <si>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</si>
  <si>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</si>
  <si>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</si>
  <si>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</si>
  <si>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</si>
  <si>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</si>
  <si>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</si>
  <si>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</si>
  <si>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</si>
  <si>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</si>
  <si>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</si>
  <si>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</si>
  <si>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</si>
  <si>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</si>
  <si>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</si>
  <si>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</si>
  <si>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</si>
  <si>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</si>
  <si>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</si>
  <si>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</si>
  <si>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</si>
  <si>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</si>
  <si>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</si>
  <si>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</si>
  <si>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</si>
  <si>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</si>
  <si>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</si>
  <si>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</si>
  <si>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</si>
  <si>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</si>
  <si>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</si>
  <si>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</si>
  <si>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</si>
  <si>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</si>
  <si>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</si>
  <si>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</si>
  <si>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</si>
  <si>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</si>
  <si>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</si>
  <si>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</si>
  <si>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</si>
  <si>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</si>
  <si>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</si>
  <si>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</si>
  <si>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</si>
  <si>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</si>
  <si>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</si>
  <si>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</si>
  <si>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</si>
  <si>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</si>
  <si>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</si>
  <si>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</si>
  <si>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</si>
  <si>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</si>
  <si>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</si>
  <si>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</si>
  <si>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</si>
  <si>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</si>
  <si>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</si>
  <si>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</si>
  <si>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</si>
  <si>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</si>
  <si>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</si>
  <si>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</si>
  <si>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</si>
  <si>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</si>
  <si>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</si>
  <si>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</si>
  <si>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</si>
  <si>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</si>
  <si>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</si>
  <si>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</si>
  <si>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</si>
  <si>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</si>
  <si>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</si>
  <si>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</si>
  <si>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</si>
  <si>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</si>
  <si>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</si>
  <si>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</si>
  <si>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</si>
  <si>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</si>
  <si>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</si>
  <si>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</si>
  <si>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</si>
  <si>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</si>
  <si>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</si>
  <si>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</si>
  <si>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</si>
  <si>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</si>
  <si>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</si>
  <si>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</si>
  <si>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</si>
  <si>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</si>
  <si>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</si>
  <si>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</si>
  <si>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</si>
  <si>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</si>
  <si>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</si>
  <si>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</si>
  <si>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</si>
  <si>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</si>
  <si>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</si>
  <si>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</si>
  <si>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</si>
  <si>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</si>
  <si>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</si>
  <si>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</si>
  <si>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</si>
  <si>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</si>
  <si>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</si>
  <si>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</si>
  <si>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</si>
  <si>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</si>
  <si>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</si>
  <si>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</si>
  <si>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</si>
  <si>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</si>
  <si>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</si>
  <si>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</si>
  <si>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</si>
  <si>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</si>
  <si>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</si>
  <si>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</si>
  <si>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</si>
  <si>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</si>
  <si>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</si>
  <si>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</si>
  <si>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</si>
  <si>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</si>
  <si>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</si>
  <si>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</si>
  <si>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</si>
  <si>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</si>
  <si>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</si>
  <si>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</si>
  <si>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</si>
  <si>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</si>
  <si>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</si>
  <si>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</si>
  <si>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</si>
  <si>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</si>
  <si>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</si>
  <si>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</si>
  <si>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</si>
  <si>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</si>
  <si>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</si>
  <si>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</si>
  <si>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</si>
  <si>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</si>
  <si>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</si>
  <si>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</si>
  <si>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</si>
  <si>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</si>
  <si>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</si>
  <si>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</si>
  <si>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</si>
  <si>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</si>
  <si>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</si>
  <si>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</si>
  <si>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</si>
  <si>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</si>
  <si>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</si>
  <si>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</si>
  <si>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</si>
  <si>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</si>
  <si>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</si>
  <si>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</si>
  <si>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</si>
  <si>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</si>
  <si>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</si>
  <si>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</si>
  <si>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</si>
  <si>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</si>
  <si>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</si>
  <si>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</si>
  <si>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</si>
  <si>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</si>
  <si>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</si>
  <si>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</si>
  <si>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</si>
  <si>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</si>
  <si>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</si>
  <si>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</si>
  <si>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</si>
  <si>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</si>
  <si>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</si>
  <si>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</si>
  <si>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</si>
  <si>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</si>
  <si>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</si>
  <si>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</si>
  <si>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</si>
  <si>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</si>
  <si>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</si>
  <si>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</si>
  <si>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</si>
  <si>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</si>
  <si>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</si>
  <si>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</si>
  <si>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</si>
  <si>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</si>
  <si>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</si>
  <si>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</si>
  <si>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</si>
  <si>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</si>
  <si>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</si>
  <si>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</si>
  <si>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</si>
  <si>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</si>
  <si>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</si>
  <si>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</si>
  <si>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</si>
  <si>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</si>
  <si>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</si>
  <si>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</si>
  <si>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</si>
  <si>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</si>
  <si>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</si>
  <si>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</si>
  <si>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</si>
  <si>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</si>
  <si>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</si>
  <si>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</si>
  <si>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</si>
  <si>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</si>
  <si>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</si>
  <si>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</si>
  <si>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</si>
  <si>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</si>
  <si>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</si>
  <si>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</si>
  <si>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</si>
  <si>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</si>
  <si>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</si>
  <si>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</si>
  <si>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</si>
  <si>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</si>
  <si>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</si>
  <si>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</si>
  <si>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</si>
  <si>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</si>
  <si>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</si>
  <si>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</si>
  <si>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</si>
  <si>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</si>
  <si>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</si>
  <si>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</si>
  <si>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</si>
  <si>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</si>
  <si>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</si>
  <si>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</si>
  <si>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</si>
  <si>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</si>
  <si>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</si>
  <si>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</si>
  <si>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</si>
  <si>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</si>
  <si>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</si>
  <si>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</si>
  <si>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</si>
  <si>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</si>
  <si>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</si>
  <si>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</si>
  <si>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</si>
  <si>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</si>
  <si>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</si>
  <si>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</si>
  <si>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</si>
  <si>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</si>
  <si>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</si>
  <si>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</si>
  <si>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</si>
  <si>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</si>
  <si>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</si>
  <si>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</si>
  <si>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</si>
  <si>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</si>
  <si>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</si>
  <si>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</si>
  <si>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</si>
  <si>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</si>
  <si>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</si>
  <si>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</si>
  <si>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</si>
  <si>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</si>
  <si>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</si>
  <si>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</si>
  <si>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</si>
  <si>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</si>
  <si>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</si>
  <si>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</si>
  <si>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</si>
  <si>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</si>
  <si>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</si>
  <si>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</si>
  <si>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</si>
  <si>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</si>
  <si>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</si>
  <si>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</si>
  <si>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</si>
  <si>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</si>
  <si>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</si>
  <si>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</si>
  <si>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</si>
  <si>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</si>
  <si>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</si>
  <si>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</si>
  <si>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</si>
  <si>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</si>
  <si>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</si>
  <si>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</si>
  <si>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</si>
  <si>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</si>
  <si>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</si>
  <si>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</si>
  <si>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</si>
  <si>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</si>
  <si>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</si>
  <si>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</si>
  <si>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</si>
  <si>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</si>
  <si>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</si>
  <si>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</si>
  <si>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</si>
  <si>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</si>
  <si>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</si>
  <si>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</si>
  <si>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</si>
  <si>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</si>
  <si>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</si>
  <si>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</si>
  <si>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</si>
  <si>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</si>
  <si>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</si>
  <si>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</si>
  <si>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</si>
  <si>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</si>
  <si>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</si>
  <si>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</si>
  <si>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</si>
  <si>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</si>
  <si>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</si>
  <si>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</si>
  <si>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</si>
  <si>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</si>
  <si>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</si>
  <si>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</si>
  <si>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</si>
  <si>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</si>
  <si>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</si>
  <si>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</si>
  <si>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</si>
  <si>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</si>
  <si>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</si>
  <si>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</si>
  <si>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</si>
  <si>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</si>
  <si>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</si>
  <si>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</si>
  <si>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</si>
  <si>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</si>
  <si>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</si>
  <si>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</si>
  <si>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</si>
  <si>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</si>
  <si>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</si>
  <si>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</si>
  <si>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</si>
  <si>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</si>
  <si>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</si>
  <si>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</si>
  <si>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</si>
  <si>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</si>
  <si>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</si>
  <si>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</si>
  <si>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</si>
  <si>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</si>
  <si>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</si>
  <si>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</si>
  <si>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</si>
  <si>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</si>
  <si>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</si>
  <si>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</si>
  <si>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</si>
  <si>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</si>
  <si>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</si>
  <si>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</si>
  <si>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</si>
  <si>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</si>
  <si>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</si>
  <si>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</si>
  <si>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</si>
  <si>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</si>
  <si>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</si>
  <si>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</si>
  <si>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</si>
  <si>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</si>
  <si>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</si>
  <si>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</si>
  <si>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</si>
  <si>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</si>
  <si>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</si>
  <si>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</si>
  <si>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</si>
  <si>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</si>
  <si>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</si>
  <si>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</si>
  <si>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</si>
  <si>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</si>
  <si>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</si>
  <si>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</si>
  <si>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</si>
  <si>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</si>
  <si>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</si>
  <si>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</si>
  <si>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</si>
  <si>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</si>
  <si>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</si>
  <si>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</si>
  <si>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</si>
  <si>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</si>
  <si>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</si>
  <si>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</si>
  <si>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</si>
  <si>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</si>
  <si>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</si>
  <si>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</si>
  <si>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</si>
  <si>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</si>
  <si>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</si>
  <si>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</si>
  <si>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</si>
  <si>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</si>
  <si>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</si>
  <si>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</si>
  <si>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</si>
  <si>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</si>
  <si>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</si>
  <si>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</si>
  <si>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</si>
  <si>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</si>
  <si>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</si>
  <si>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</si>
  <si>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</si>
  <si>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</si>
  <si>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</si>
  <si>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</si>
  <si>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</si>
  <si>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</si>
  <si>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</si>
  <si>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</si>
  <si>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</si>
  <si>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</si>
  <si>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</si>
  <si>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</si>
  <si>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</si>
  <si>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</si>
  <si>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</si>
  <si>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</si>
  <si>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</si>
  <si>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</si>
  <si>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</si>
  <si>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</si>
  <si>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</si>
  <si>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</si>
  <si>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</si>
  <si>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</si>
  <si>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</si>
  <si>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</si>
  <si>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</si>
  <si>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</si>
  <si>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</si>
  <si>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</si>
  <si>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</si>
  <si>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</si>
  <si>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</si>
  <si>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</si>
  <si>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</si>
  <si>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</si>
  <si>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</si>
  <si>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</si>
  <si>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</si>
  <si>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</si>
  <si>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</si>
  <si>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</si>
  <si>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</si>
  <si>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</si>
  <si>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</si>
  <si>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</si>
  <si>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</si>
  <si>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</si>
  <si>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</si>
  <si>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</si>
  <si>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</si>
  <si>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</si>
  <si>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</si>
  <si>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</si>
  <si>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</si>
  <si>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</si>
  <si>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</si>
  <si>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</si>
  <si>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</si>
  <si>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</si>
  <si>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</si>
  <si>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</si>
  <si>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</si>
  <si>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</si>
  <si>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</si>
  <si>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</si>
  <si>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</si>
  <si>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</si>
  <si>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</si>
  <si>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</si>
  <si>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</si>
  <si>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</si>
  <si>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</si>
  <si>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</si>
  <si>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</si>
  <si>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</si>
  <si>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</si>
  <si>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</si>
  <si>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</si>
  <si>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</si>
  <si>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</si>
  <si>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</si>
  <si>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</si>
  <si>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</si>
  <si>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</si>
  <si>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</si>
  <si>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</si>
  <si>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</si>
  <si>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</si>
  <si>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</si>
  <si>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</si>
  <si>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</si>
  <si>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</si>
  <si>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</si>
  <si>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</si>
  <si>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</si>
  <si>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</si>
  <si>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</si>
  <si>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</si>
  <si>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</si>
  <si>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</si>
  <si>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</si>
  <si>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</si>
  <si>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</si>
  <si>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</si>
  <si>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</si>
  <si>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</si>
  <si>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</si>
  <si>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</si>
  <si>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</si>
  <si>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</si>
  <si>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</si>
  <si>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</si>
  <si>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</si>
  <si>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</si>
  <si>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</si>
  <si>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</si>
  <si>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</si>
  <si>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</si>
  <si>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</si>
  <si>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</si>
  <si>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</si>
  <si>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</si>
  <si>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</si>
  <si>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</si>
  <si>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</si>
  <si>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</si>
  <si>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</si>
  <si>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</si>
  <si>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</si>
  <si>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</si>
  <si>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</si>
  <si>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</si>
  <si>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</si>
  <si>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</si>
  <si>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</si>
  <si>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</si>
  <si>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</si>
  <si>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</si>
  <si>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</si>
  <si>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</si>
  <si>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</si>
  <si>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</si>
  <si>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</si>
  <si>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</si>
  <si>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</si>
  <si>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</si>
  <si>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</si>
  <si>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</si>
  <si>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</si>
  <si>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</si>
  <si>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</si>
  <si>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</si>
  <si>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</si>
  <si>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</si>
  <si>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</si>
  <si>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</si>
  <si>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</si>
  <si>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</si>
  <si>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</si>
  <si>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</si>
  <si>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</si>
  <si>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</si>
  <si>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</si>
  <si>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</si>
  <si>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</si>
  <si>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</si>
  <si>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</si>
  <si>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</si>
  <si>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</si>
  <si>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</si>
  <si>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</si>
  <si>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</si>
  <si>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</si>
  <si>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</si>
  <si>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</si>
  <si>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</si>
  <si>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</si>
  <si>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</si>
  <si>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</si>
  <si>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</si>
  <si>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</si>
  <si>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</si>
  <si>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</si>
  <si>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</si>
  <si>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</si>
  <si>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</si>
  <si>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</si>
  <si>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</si>
  <si>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</si>
  <si>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</si>
  <si>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</si>
  <si>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</si>
  <si>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</si>
  <si>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</si>
  <si>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</si>
  <si>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</si>
  <si>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</si>
  <si>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</si>
  <si>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</si>
  <si>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</si>
  <si>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</si>
  <si>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</si>
  <si>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</si>
  <si>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</si>
  <si>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</si>
  <si>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</si>
  <si>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</si>
  <si>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</si>
  <si>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</si>
  <si>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</si>
  <si>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</si>
  <si>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</si>
  <si>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</si>
  <si>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</si>
  <si>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</si>
  <si>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</si>
  <si>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</si>
  <si>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</si>
  <si>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</si>
  <si>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</si>
  <si>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</si>
  <si>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</si>
  <si>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</si>
  <si>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</si>
  <si>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</si>
  <si>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</si>
  <si>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</si>
  <si>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</si>
  <si>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</si>
  <si>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</si>
  <si>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</si>
  <si>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</si>
  <si>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</si>
  <si>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</si>
  <si>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</si>
  <si>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</si>
  <si>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</si>
  <si>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</si>
  <si>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</si>
  <si>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</si>
  <si>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</si>
  <si>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</si>
  <si>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</si>
  <si>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</si>
  <si>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</si>
  <si>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</si>
  <si>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</si>
  <si>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</si>
  <si>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</si>
  <si>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</si>
  <si>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</si>
  <si>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</si>
  <si>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</si>
  <si>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</si>
  <si>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</si>
  <si>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</si>
  <si>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</si>
  <si>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</si>
  <si>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</si>
  <si>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</si>
  <si>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</si>
  <si>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</si>
  <si>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</si>
  <si>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</si>
  <si>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</si>
  <si>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</si>
  <si>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</si>
  <si>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</si>
  <si>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</si>
  <si>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</si>
  <si>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</si>
  <si>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</si>
  <si>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</si>
  <si>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</si>
  <si>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</si>
  <si>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</si>
  <si>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</si>
  <si>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</si>
  <si>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</si>
  <si>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</si>
  <si>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</si>
  <si>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</si>
  <si>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</si>
  <si>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</si>
  <si>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</si>
  <si>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</si>
  <si>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</si>
  <si>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</si>
  <si>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</si>
  <si>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</si>
  <si>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</si>
  <si>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</si>
  <si>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</si>
  <si>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</si>
  <si>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</si>
  <si>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</si>
  <si>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</si>
  <si>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</si>
  <si>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</si>
  <si>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</si>
  <si>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</si>
  <si>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</si>
  <si>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</si>
  <si>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</si>
  <si>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</si>
  <si>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</si>
  <si>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</si>
  <si>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</si>
  <si>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</si>
  <si>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</si>
  <si>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</si>
  <si>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</si>
  <si>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</si>
  <si>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</si>
  <si>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</si>
  <si>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</si>
  <si>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</si>
  <si>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</si>
  <si>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</si>
  <si>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</si>
  <si>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</si>
  <si>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</si>
  <si>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</si>
  <si>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</si>
  <si>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</si>
  <si>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</si>
  <si>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</si>
  <si>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</si>
  <si>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</si>
  <si>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</si>
  <si>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</si>
  <si>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</si>
  <si>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</si>
  <si>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</si>
  <si>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</si>
  <si>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</si>
  <si>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</si>
  <si>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</si>
  <si>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</si>
  <si>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</si>
  <si>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</si>
  <si>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</si>
  <si>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</si>
  <si>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</si>
  <si>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</si>
  <si>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</si>
  <si>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</si>
  <si>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</si>
  <si>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</si>
  <si>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</si>
  <si>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</si>
  <si>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</si>
  <si>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</si>
  <si>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</si>
  <si>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</si>
  <si>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</si>
  <si>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</si>
  <si>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</si>
  <si>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</si>
  <si>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</si>
  <si>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</si>
  <si>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</si>
  <si>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</si>
  <si>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</si>
  <si>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</si>
  <si>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</si>
  <si>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</si>
  <si>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</si>
  <si>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</si>
  <si>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</si>
  <si>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</si>
  <si>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</si>
  <si>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</si>
  <si>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</si>
  <si>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</si>
  <si>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</si>
  <si>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</si>
  <si>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</si>
  <si>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</si>
  <si>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</si>
  <si>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</si>
  <si>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</si>
  <si>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</si>
  <si>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</si>
  <si>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</si>
  <si>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</si>
  <si>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</si>
  <si>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</si>
  <si>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</si>
  <si>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</si>
  <si>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</si>
  <si>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</si>
  <si>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</si>
  <si>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</si>
  <si>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</si>
  <si>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</si>
  <si>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</si>
  <si>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</si>
  <si>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</si>
  <si>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</si>
  <si>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</si>
  <si>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</si>
  <si>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</si>
  <si>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</si>
  <si>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</si>
  <si>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</si>
  <si>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</si>
  <si>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</si>
  <si>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</si>
  <si>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</si>
  <si>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</si>
  <si>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</si>
  <si>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</si>
  <si>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</si>
  <si>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</si>
  <si>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</si>
  <si>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</si>
  <si>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</si>
  <si>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</si>
  <si>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</si>
  <si>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</si>
  <si>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</si>
  <si>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</si>
  <si>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</si>
  <si>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</si>
  <si>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</si>
  <si>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</si>
  <si>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</si>
  <si>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</si>
  <si>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</si>
  <si>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</si>
  <si>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</si>
  <si>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</si>
  <si>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</si>
  <si>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</si>
  <si>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</si>
  <si>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</si>
  <si>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</si>
  <si>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</si>
  <si>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</si>
  <si>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</si>
  <si>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</si>
  <si>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</si>
  <si>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</si>
  <si>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</si>
  <si>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</si>
  <si>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</si>
  <si>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</si>
  <si>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</si>
  <si>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</si>
  <si>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</si>
  <si>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</si>
  <si>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</si>
  <si>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</si>
  <si>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</si>
  <si>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</si>
  <si>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</si>
  <si>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</si>
  <si>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</si>
  <si>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</si>
  <si>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</si>
  <si>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</si>
  <si>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</si>
  <si>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</si>
  <si>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</si>
  <si>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</si>
  <si>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</si>
  <si>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</si>
  <si>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</si>
  <si>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</si>
  <si>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</si>
  <si>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</si>
  <si>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</si>
  <si>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</si>
  <si>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</si>
  <si>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</si>
  <si>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</si>
  <si>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</si>
  <si>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</si>
  <si>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</si>
  <si>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</si>
  <si>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</si>
  <si>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</si>
  <si>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</si>
  <si>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</si>
  <si>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</si>
  <si>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</si>
  <si>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</si>
  <si>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</si>
  <si>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</si>
  <si>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</si>
  <si>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</si>
  <si>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</si>
  <si>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</si>
  <si>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</si>
  <si>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</si>
  <si>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</si>
  <si>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</si>
  <si>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</si>
  <si>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</si>
  <si>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</si>
  <si>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</si>
  <si>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</si>
  <si>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</si>
  <si>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</si>
  <si>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</si>
  <si>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</si>
  <si>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</si>
  <si>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</si>
  <si>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</si>
  <si>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</si>
  <si>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</si>
  <si>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</si>
  <si>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</si>
  <si>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</si>
  <si>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</si>
  <si>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</si>
  <si>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</si>
  <si>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</si>
  <si>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</si>
  <si>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</si>
  <si>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</si>
  <si>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</si>
  <si>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</si>
  <si>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</si>
  <si>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</si>
  <si>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</si>
  <si>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</si>
  <si>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</si>
  <si>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</si>
  <si>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</si>
  <si>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</si>
  <si>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</si>
  <si>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</si>
  <si>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</si>
  <si>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</si>
  <si>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</si>
  <si>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</si>
  <si>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</si>
  <si>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</si>
  <si>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</si>
  <si>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</si>
  <si>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</si>
  <si>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</si>
  <si>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</si>
  <si>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</si>
  <si>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</si>
  <si>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</si>
  <si>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</si>
  <si>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</si>
  <si>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</si>
  <si>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</si>
  <si>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</si>
  <si>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</si>
  <si>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</si>
  <si>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</si>
  <si>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</si>
  <si>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</si>
  <si>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</si>
  <si>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</si>
  <si>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</si>
  <si>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</si>
  <si>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</si>
  <si>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</si>
  <si>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</si>
  <si>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</si>
  <si>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</si>
  <si>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</si>
  <si>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</si>
  <si>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</si>
  <si>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</si>
  <si>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</si>
  <si>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</si>
  <si>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</si>
  <si>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</si>
  <si>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</si>
  <si>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</si>
  <si>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</si>
  <si>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</si>
  <si>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</si>
  <si>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</si>
  <si>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</si>
  <si>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</si>
  <si>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</si>
  <si>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</si>
  <si>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</si>
  <si>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</si>
  <si>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</si>
  <si>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</si>
  <si>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</si>
  <si>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</si>
  <si>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</si>
  <si>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</si>
  <si>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</si>
  <si>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</si>
  <si>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</si>
  <si>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</si>
  <si>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</si>
  <si>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</si>
  <si>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</si>
  <si>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</si>
  <si>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</si>
  <si>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</si>
  <si>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</si>
  <si>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</si>
  <si>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</si>
  <si>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</si>
  <si>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</si>
  <si>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</si>
  <si>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</si>
  <si>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</si>
  <si>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</si>
  <si>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</si>
  <si>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</si>
  <si>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</si>
  <si>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</si>
  <si>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</si>
  <si>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</si>
  <si>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</si>
  <si>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</si>
  <si>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</si>
  <si>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</si>
  <si>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</si>
  <si>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</si>
  <si>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</si>
  <si>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</si>
  <si>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</si>
  <si>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</si>
  <si>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</si>
  <si>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</si>
  <si>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</si>
  <si>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</si>
  <si>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</si>
  <si>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</si>
  <si>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</si>
  <si>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</si>
  <si>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</si>
  <si>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</si>
  <si>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</si>
  <si>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</si>
  <si>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</si>
  <si>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</si>
  <si>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</si>
  <si>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</si>
  <si>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</si>
  <si>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</si>
  <si>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</si>
  <si>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</si>
  <si>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</si>
  <si>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</si>
  <si>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</si>
  <si>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</si>
  <si>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</si>
  <si>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</si>
  <si>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</si>
  <si>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</si>
  <si>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</si>
  <si>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</si>
  <si>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</si>
  <si>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</si>
  <si>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</si>
  <si>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</si>
  <si>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</si>
  <si>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</si>
  <si>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</si>
  <si>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</si>
  <si>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</si>
  <si>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</si>
  <si>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</si>
  <si>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</si>
  <si>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</si>
  <si>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</si>
  <si>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</si>
  <si>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</si>
  <si>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</si>
  <si>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</si>
  <si>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</si>
  <si>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</si>
  <si>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</si>
  <si>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</si>
  <si>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</si>
  <si>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</si>
  <si>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</si>
  <si>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</si>
  <si>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</si>
  <si>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</si>
  <si>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</si>
  <si>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</si>
  <si>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</si>
  <si>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</si>
  <si>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</si>
  <si>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</si>
  <si>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</si>
  <si>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</si>
  <si>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</si>
  <si>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</si>
  <si>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</si>
  <si>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</si>
  <si>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</si>
  <si>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</si>
  <si>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</si>
  <si>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</si>
  <si>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</si>
  <si>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</si>
  <si>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</si>
  <si>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</si>
  <si>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</si>
  <si>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</si>
  <si>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</si>
  <si>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</si>
  <si>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</si>
  <si>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</si>
  <si>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</si>
  <si>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</si>
  <si>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</si>
  <si>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</si>
  <si>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</si>
  <si>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</si>
  <si>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</si>
  <si>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</si>
  <si>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</si>
  <si>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</si>
  <si>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</si>
  <si>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</si>
  <si>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</si>
  <si>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</si>
  <si>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</si>
  <si>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</si>
  <si>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</si>
  <si>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</si>
  <si>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</si>
  <si>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</si>
  <si>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</si>
  <si>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</si>
  <si>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</si>
  <si>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</si>
  <si>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</si>
  <si>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</si>
  <si>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</si>
  <si>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</si>
  <si>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</si>
  <si>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</si>
  <si>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</si>
  <si>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</si>
  <si>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</si>
  <si>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</si>
  <si>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</si>
  <si>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</si>
  <si>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</si>
  <si>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</si>
  <si>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</si>
  <si>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</si>
  <si>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</si>
  <si>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</si>
  <si>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</si>
  <si>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</si>
  <si>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</si>
  <si>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</si>
  <si>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</si>
  <si>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</si>
  <si>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</si>
  <si>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</si>
  <si>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</si>
  <si>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</si>
  <si>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</si>
  <si>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</si>
  <si>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</si>
  <si>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</si>
  <si>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</si>
  <si>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</si>
  <si>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</si>
  <si>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</si>
  <si>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</si>
  <si>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</si>
  <si>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</si>
  <si>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</si>
  <si>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</si>
  <si>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</si>
  <si>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</si>
  <si>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</si>
  <si>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</si>
  <si>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</si>
  <si>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</si>
  <si>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</si>
  <si>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</si>
  <si>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</si>
  <si>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</si>
  <si>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</si>
  <si>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</si>
  <si>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</si>
  <si>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</si>
  <si>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</si>
  <si>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</si>
  <si>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</si>
  <si>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</si>
  <si>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</si>
  <si>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</si>
  <si>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</si>
  <si>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</si>
  <si>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</si>
  <si>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</si>
  <si>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</si>
  <si>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</si>
  <si>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</si>
  <si>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</si>
  <si>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</si>
  <si>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</si>
  <si>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</si>
  <si>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</si>
  <si>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</si>
  <si>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</si>
  <si>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</si>
  <si>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</si>
  <si>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</si>
  <si>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</si>
  <si>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</si>
  <si>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</si>
  <si>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</si>
  <si>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</si>
  <si>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</si>
  <si>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</si>
  <si>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</si>
  <si>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</si>
  <si>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</si>
  <si>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</si>
  <si>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</si>
  <si>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</si>
  <si>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</si>
  <si>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</si>
  <si>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</si>
  <si>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</si>
  <si>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</si>
  <si>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</si>
  <si>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</si>
  <si>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</si>
  <si>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</si>
  <si>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</si>
  <si>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</si>
  <si>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</si>
  <si>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</si>
  <si>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</si>
  <si>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</si>
  <si>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</si>
  <si>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</si>
  <si>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</si>
  <si>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</si>
  <si>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</si>
  <si>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</si>
  <si>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</si>
  <si>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</si>
  <si>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</si>
  <si>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</si>
  <si>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</si>
  <si>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</si>
  <si>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</si>
  <si>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</si>
  <si>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</si>
  <si>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</si>
  <si>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</si>
  <si>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</si>
  <si>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</si>
  <si>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</si>
  <si>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</si>
  <si>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</si>
  <si>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</si>
  <si>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</si>
  <si>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</si>
  <si>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</si>
  <si>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</si>
  <si>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</si>
  <si>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</si>
  <si>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</si>
  <si>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</si>
  <si>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</si>
  <si>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</si>
  <si>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</si>
  <si>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</si>
  <si>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</si>
  <si>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</si>
  <si>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</si>
  <si>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</si>
  <si>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</si>
  <si>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</si>
  <si>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</si>
  <si>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</si>
  <si>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</si>
  <si>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</si>
  <si>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</si>
  <si>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</si>
  <si>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</si>
  <si>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</si>
  <si>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</si>
  <si>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</si>
  <si>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</si>
  <si>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</si>
  <si>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</si>
  <si>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</si>
  <si>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</si>
  <si>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</si>
  <si>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</si>
  <si>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</si>
  <si>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</si>
  <si>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</si>
  <si>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</si>
  <si>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</si>
  <si>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</si>
  <si>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</si>
  <si>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</si>
  <si>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</si>
  <si>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</si>
  <si>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</si>
  <si>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</si>
  <si>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</si>
  <si>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</si>
  <si>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</si>
  <si>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</si>
  <si>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</si>
  <si>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</si>
  <si>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</si>
  <si>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</si>
  <si>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</si>
  <si>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</si>
  <si>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</si>
  <si>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</si>
  <si>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</si>
  <si>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</si>
  <si>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</si>
  <si>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</si>
  <si>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</si>
  <si>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</si>
  <si>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</si>
  <si>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</si>
  <si>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</si>
  <si>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</si>
  <si>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</si>
  <si>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</si>
  <si>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</si>
  <si>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</si>
  <si>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</si>
  <si>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</si>
  <si>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</si>
  <si>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</si>
  <si>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</si>
  <si>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</si>
  <si>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</si>
  <si>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</si>
  <si>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</si>
  <si>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</si>
  <si>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</si>
  <si>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</si>
  <si>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</si>
  <si>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</si>
  <si>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</si>
  <si>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</si>
  <si>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</si>
  <si>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</si>
  <si>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</si>
  <si>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</si>
  <si>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</si>
  <si>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</si>
  <si>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</si>
  <si>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</si>
  <si>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</si>
  <si>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</si>
  <si>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</si>
  <si>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</si>
  <si>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</si>
  <si>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</si>
  <si>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</si>
  <si>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</si>
  <si>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</si>
  <si>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</si>
  <si>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</si>
  <si>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</si>
  <si>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</si>
  <si>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</si>
  <si>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</si>
  <si>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</si>
  <si>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</si>
  <si>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</si>
  <si>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</si>
  <si>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</si>
  <si>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</si>
  <si>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</si>
  <si>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</si>
  <si>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</si>
  <si>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</si>
  <si>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</si>
  <si>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</si>
  <si>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</si>
  <si>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</si>
  <si>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</si>
  <si>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</si>
  <si>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</si>
  <si>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</si>
  <si>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</si>
  <si>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</si>
  <si>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</si>
  <si>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</si>
  <si>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</si>
  <si>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</si>
  <si>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</si>
  <si>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</si>
  <si>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</si>
  <si>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</si>
  <si>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</si>
  <si>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</si>
  <si>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</si>
  <si>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</si>
  <si>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</si>
  <si>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</si>
  <si>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</si>
  <si>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</si>
  <si>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</si>
  <si>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</si>
  <si>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</si>
  <si>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</si>
  <si>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</si>
  <si>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</si>
  <si>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</si>
  <si>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</si>
  <si>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</si>
  <si>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</si>
  <si>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</si>
  <si>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</si>
  <si>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</si>
  <si>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</si>
  <si>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</si>
  <si>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</si>
  <si>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</si>
  <si>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</si>
  <si>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</si>
  <si>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</si>
  <si>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</si>
  <si>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</si>
  <si>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</si>
  <si>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</si>
  <si>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</si>
  <si>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</si>
  <si>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</si>
  <si>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</si>
  <si>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</si>
  <si>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</si>
  <si>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</si>
  <si>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</si>
  <si>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</si>
  <si>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</si>
  <si>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</si>
  <si>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</si>
  <si>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</si>
  <si>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</si>
  <si>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</si>
  <si>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</si>
  <si>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</si>
  <si>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</si>
  <si>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</si>
  <si>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</si>
  <si>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</si>
  <si>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</si>
  <si>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</si>
  <si>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</si>
  <si>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</si>
  <si>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</si>
  <si>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</si>
  <si>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</si>
  <si>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</si>
  <si>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</si>
  <si>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</si>
  <si>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</si>
  <si>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</si>
  <si>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</si>
  <si>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</si>
  <si>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</si>
  <si>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</si>
  <si>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</si>
  <si>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</si>
  <si>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</si>
  <si>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</si>
  <si>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</si>
  <si>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</si>
  <si>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</si>
  <si>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</si>
  <si>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</si>
  <si>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</si>
  <si>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</si>
  <si>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</si>
  <si>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</si>
  <si>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</si>
  <si>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</si>
  <si>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</si>
  <si>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</si>
  <si>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</si>
  <si>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</si>
  <si>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</si>
  <si>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</si>
  <si>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</si>
  <si>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</si>
  <si>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</si>
  <si>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</si>
  <si>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</si>
  <si>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</si>
  <si>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</si>
  <si>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</si>
  <si>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</si>
  <si>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</si>
  <si>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</si>
  <si>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</si>
  <si>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</si>
  <si>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</si>
  <si>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</si>
  <si>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</si>
  <si>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</si>
  <si>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</si>
  <si>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</si>
  <si>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</si>
  <si>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</si>
  <si>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</si>
  <si>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</si>
  <si>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</si>
  <si>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</si>
  <si>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</si>
  <si>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</si>
  <si>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</si>
  <si>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</si>
  <si>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</si>
  <si>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</si>
  <si>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</si>
  <si>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</si>
  <si>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</si>
  <si>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</si>
  <si>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</si>
  <si>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</si>
  <si>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</si>
  <si>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</si>
  <si>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</si>
  <si>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</si>
  <si>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</si>
  <si>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</si>
  <si>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</si>
  <si>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</si>
  <si>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</si>
  <si>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</si>
  <si>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</si>
  <si>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</si>
  <si>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</si>
  <si>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</si>
  <si>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</si>
  <si>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</si>
  <si>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</si>
  <si>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</si>
  <si>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</si>
  <si>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</si>
  <si>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</si>
  <si>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</si>
  <si>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</si>
  <si>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</si>
  <si>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</si>
  <si>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</si>
  <si>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</si>
  <si>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</si>
  <si>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</si>
  <si>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</si>
  <si>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</si>
  <si>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</si>
  <si>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</si>
  <si>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</si>
  <si>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</si>
  <si>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</si>
  <si>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</si>
  <si>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</si>
  <si>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</si>
  <si>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</si>
  <si>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</si>
  <si>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</si>
  <si>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</si>
  <si>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</si>
  <si>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</si>
  <si>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</si>
  <si>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</si>
  <si>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</si>
  <si>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</si>
  <si>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</si>
  <si>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</si>
  <si>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</si>
  <si>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</si>
  <si>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</si>
  <si>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</si>
  <si>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</si>
  <si>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</si>
  <si>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</si>
  <si>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</si>
  <si>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</si>
  <si>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</si>
  <si>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</si>
  <si>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</si>
  <si>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</si>
  <si>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</si>
  <si>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</si>
  <si>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</si>
  <si>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</si>
  <si>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</si>
  <si>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</si>
  <si>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</si>
  <si>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</si>
  <si>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</si>
  <si>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</si>
  <si>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</si>
  <si>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</si>
  <si>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</si>
  <si>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</si>
  <si>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</si>
  <si>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</si>
  <si>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</si>
  <si>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</si>
  <si>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</si>
  <si>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</si>
  <si>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</si>
  <si>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</si>
  <si>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</si>
  <si>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</si>
  <si>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</si>
  <si>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</si>
  <si>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</si>
  <si>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</si>
  <si>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</si>
  <si>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</si>
  <si>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</si>
  <si>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</si>
  <si>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</si>
  <si>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</si>
  <si>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</si>
  <si>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</si>
  <si>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</si>
  <si>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</si>
  <si>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</si>
  <si>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</si>
  <si>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</si>
  <si>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</si>
  <si>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</si>
  <si>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</si>
  <si>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</si>
  <si>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</si>
  <si>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</si>
  <si>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</si>
  <si>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</si>
  <si>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</si>
  <si>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</si>
  <si>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</si>
  <si>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</si>
  <si>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</si>
  <si>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</si>
  <si>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</si>
  <si>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</si>
  <si>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</si>
  <si>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</si>
  <si>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</si>
  <si>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</si>
  <si>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</si>
  <si>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</si>
  <si>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</si>
  <si>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</si>
  <si>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</si>
  <si>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</si>
  <si>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</si>
  <si>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</si>
  <si>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</si>
  <si>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</si>
  <si>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</si>
  <si>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</si>
  <si>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</si>
  <si>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</si>
  <si>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</si>
  <si>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</si>
  <si>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</si>
  <si>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</si>
  <si>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</si>
  <si>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</si>
  <si>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</si>
  <si>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</si>
  <si>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</si>
  <si>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</si>
  <si>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</si>
  <si>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</si>
  <si>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</si>
  <si>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</si>
  <si>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</si>
  <si>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</si>
  <si>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</si>
  <si>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</si>
  <si>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</si>
  <si>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</si>
  <si>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</si>
  <si>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</si>
  <si>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</si>
  <si>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</si>
  <si>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</si>
  <si>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</si>
  <si>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</si>
  <si>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</si>
  <si>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</si>
  <si>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</si>
  <si>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</si>
  <si>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</si>
  <si>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</si>
  <si>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</si>
  <si>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</si>
  <si>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</si>
  <si>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</si>
  <si>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</si>
  <si>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</si>
  <si>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</si>
  <si>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</si>
  <si>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</si>
  <si>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</si>
  <si>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</si>
  <si>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</si>
  <si>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</si>
  <si>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</si>
  <si>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</si>
  <si>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</si>
  <si>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</si>
  <si>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</si>
  <si>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</si>
  <si>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</si>
  <si>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</si>
  <si>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</si>
  <si>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</si>
  <si>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</si>
  <si>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</si>
  <si>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</si>
  <si>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</si>
  <si>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</si>
  <si>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</si>
  <si>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</si>
  <si>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</si>
  <si>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</si>
  <si>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</si>
  <si>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</si>
  <si>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</si>
  <si>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</si>
  <si>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</si>
  <si>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</si>
  <si>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</si>
  <si>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</si>
  <si>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</si>
  <si>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</si>
  <si>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</si>
  <si>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</si>
  <si>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</si>
  <si>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</si>
  <si>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</si>
  <si>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</si>
  <si>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</si>
  <si>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</si>
  <si>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</si>
  <si>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</si>
  <si>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</si>
  <si>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</si>
  <si>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</si>
  <si>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</si>
  <si>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</si>
  <si>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</si>
  <si>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</si>
  <si>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</si>
  <si>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</si>
  <si>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</si>
  <si>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</si>
  <si>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</si>
  <si>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</si>
  <si>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</si>
  <si>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</si>
  <si>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</si>
  <si>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</si>
  <si>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</si>
  <si>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</si>
  <si>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</si>
  <si>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</si>
  <si>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</si>
  <si>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</si>
  <si>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</si>
  <si>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</si>
  <si>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</si>
  <si>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</si>
  <si>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</si>
  <si>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</si>
  <si>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</si>
  <si>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</si>
  <si>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</si>
  <si>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</si>
  <si>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</si>
  <si>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</si>
  <si>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</si>
  <si>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</si>
  <si>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</si>
  <si>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</si>
  <si>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</si>
  <si>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</si>
  <si>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</si>
  <si>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</si>
  <si>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</si>
  <si>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</si>
  <si>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</si>
  <si>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</si>
  <si>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</si>
  <si>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</si>
  <si>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</si>
  <si>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</si>
  <si>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</si>
  <si>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</si>
  <si>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</si>
  <si>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</si>
  <si>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</si>
  <si>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</si>
  <si>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</si>
  <si>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</si>
  <si>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</si>
  <si>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</si>
  <si>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</si>
  <si>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</si>
  <si>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</si>
  <si>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</si>
  <si>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</si>
  <si>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</si>
  <si>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</si>
  <si>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</si>
  <si>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</si>
  <si>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</si>
  <si>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</si>
  <si>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</si>
  <si>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</si>
  <si>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</si>
  <si>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</si>
  <si>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</si>
  <si>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</si>
  <si>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</si>
  <si>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</si>
  <si>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</si>
  <si>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</si>
  <si>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</si>
  <si>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</si>
  <si>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</si>
  <si>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</si>
  <si>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</si>
  <si>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</si>
  <si>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</si>
  <si>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</si>
  <si>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</si>
  <si>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</si>
  <si>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</si>
  <si>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</si>
  <si>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</si>
  <si>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</si>
  <si>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</si>
  <si>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</si>
  <si>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</si>
  <si>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</si>
  <si>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</si>
  <si>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</si>
  <si>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</si>
  <si>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</si>
  <si>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</si>
  <si>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</si>
  <si>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</si>
  <si>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</si>
  <si>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</si>
  <si>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</si>
  <si>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</si>
  <si>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</si>
  <si>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</si>
  <si>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</si>
  <si>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</si>
  <si>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</si>
  <si>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</si>
  <si>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</si>
  <si>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</si>
  <si>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</si>
  <si>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</si>
  <si>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</si>
  <si>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</si>
  <si>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</si>
  <si>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</si>
  <si>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</si>
  <si>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</si>
  <si>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</si>
  <si>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</si>
  <si>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</si>
  <si>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</si>
  <si>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</si>
  <si>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</si>
  <si>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</si>
  <si>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</si>
  <si>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</si>
  <si>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</si>
  <si>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</si>
  <si>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</si>
  <si>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</si>
  <si>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</si>
  <si>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</si>
  <si>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</si>
  <si>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</si>
  <si>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</si>
  <si>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</si>
  <si>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</si>
  <si>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</si>
  <si>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</si>
  <si>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</si>
  <si>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</si>
  <si>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</si>
  <si>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</si>
  <si>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</si>
  <si>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</si>
  <si>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</si>
  <si>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</si>
  <si>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</si>
  <si>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</si>
  <si>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</si>
  <si>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</si>
  <si>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</si>
  <si>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</si>
  <si>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</si>
  <si>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</si>
  <si>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</si>
  <si>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</si>
  <si>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</si>
  <si>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</si>
  <si>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</si>
  <si>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</si>
  <si>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</si>
  <si>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</si>
  <si>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</si>
  <si>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</si>
  <si>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</si>
  <si>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</si>
  <si>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</si>
  <si>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</si>
  <si>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</si>
  <si>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</si>
  <si>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</si>
  <si>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</si>
  <si>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</si>
  <si>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</si>
  <si>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</si>
  <si>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</si>
  <si>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</si>
  <si>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</si>
  <si>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</si>
  <si>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</si>
  <si>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</si>
  <si>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</si>
  <si>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</si>
  <si>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</si>
  <si>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</si>
  <si>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</si>
  <si>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</si>
  <si>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</si>
  <si>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</si>
  <si>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</si>
  <si>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</si>
  <si>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</si>
  <si>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</si>
  <si>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</si>
  <si>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</si>
  <si>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</si>
  <si>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</si>
  <si>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</si>
  <si>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</si>
  <si>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</si>
  <si>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</si>
  <si>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</si>
  <si>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</si>
  <si>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</si>
  <si>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</si>
  <si>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</si>
  <si>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</si>
  <si>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</si>
  <si>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</si>
  <si>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</si>
  <si>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</si>
  <si>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</si>
  <si>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</si>
  <si>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</si>
  <si>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</si>
  <si>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</si>
  <si>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</si>
  <si>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</si>
  <si>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</si>
  <si>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</si>
  <si>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</si>
  <si>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</si>
  <si>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</si>
  <si>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</si>
  <si>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</si>
  <si>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</si>
  <si>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</si>
  <si>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</si>
  <si>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</si>
  <si>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</si>
  <si>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</si>
  <si>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</si>
  <si>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</si>
  <si>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</si>
  <si>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</si>
  <si>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</si>
  <si>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</si>
  <si>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</si>
  <si>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</si>
  <si>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</si>
  <si>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</si>
  <si>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</si>
  <si>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</si>
  <si>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</si>
  <si>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</si>
  <si>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</si>
  <si>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</si>
  <si>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</si>
  <si>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</si>
  <si>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</si>
  <si>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</si>
  <si>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</si>
  <si>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</si>
  <si>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</si>
  <si>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</si>
  <si>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</si>
  <si>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</si>
  <si>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</si>
  <si>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</si>
  <si>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</si>
  <si>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</si>
  <si>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</si>
  <si>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</si>
  <si>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</si>
  <si>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</si>
  <si>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</si>
  <si>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</si>
  <si>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</si>
  <si>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</si>
  <si>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</si>
  <si>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</si>
  <si>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</si>
  <si>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</si>
  <si>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</si>
  <si>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</si>
  <si>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</si>
  <si>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</si>
  <si>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</si>
  <si>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</si>
  <si>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</si>
  <si>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</si>
  <si>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</si>
  <si>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</si>
  <si>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</si>
  <si>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</si>
  <si>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</si>
  <si>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</si>
  <si>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</si>
  <si>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</si>
  <si>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</si>
  <si>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</si>
  <si>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</si>
  <si>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</si>
  <si>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</si>
  <si>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</si>
  <si>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</si>
  <si>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</si>
  <si>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</si>
  <si>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</si>
  <si>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</si>
  <si>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</si>
  <si>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</si>
  <si>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</si>
  <si>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</si>
  <si>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</si>
  <si>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</si>
  <si>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</si>
  <si>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</si>
  <si>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</si>
  <si>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</si>
  <si>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</si>
  <si>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</si>
  <si>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</si>
  <si>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</si>
  <si>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</si>
  <si>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</si>
  <si>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</si>
  <si>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</si>
  <si>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</si>
  <si>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</si>
  <si>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</si>
  <si>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</si>
  <si>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</si>
  <si>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</si>
  <si>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</si>
  <si>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</si>
  <si>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</si>
  <si>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</si>
  <si>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</si>
  <si>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</si>
  <si>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</si>
  <si>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</si>
  <si>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</si>
  <si>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</si>
  <si>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</si>
  <si>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</si>
  <si>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</si>
  <si>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</si>
  <si>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</si>
  <si>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</si>
  <si>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</si>
  <si>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</si>
  <si>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</si>
  <si>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</si>
  <si>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</si>
  <si>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</si>
  <si>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</si>
  <si>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</si>
  <si>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</si>
  <si>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</si>
  <si>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</si>
  <si>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</si>
  <si>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</si>
  <si>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</si>
  <si>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</si>
  <si>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</si>
  <si>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</si>
  <si>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</si>
  <si>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</si>
  <si>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</si>
  <si>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</si>
  <si>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</si>
  <si>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</si>
  <si>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</si>
  <si>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</si>
  <si>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</si>
  <si>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</si>
  <si>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</si>
  <si>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</si>
  <si>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</si>
  <si>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</si>
  <si>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</si>
  <si>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</si>
  <si>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</si>
  <si>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</si>
  <si>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</si>
  <si>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</si>
  <si>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</si>
  <si>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</si>
  <si>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</si>
  <si>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</si>
  <si>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</si>
  <si>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</si>
  <si>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</si>
  <si>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</si>
  <si>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</si>
  <si>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</si>
  <si>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</si>
  <si>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</si>
  <si>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</si>
  <si>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</si>
  <si>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</si>
  <si>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</si>
  <si>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</si>
  <si>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</si>
  <si>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</si>
  <si>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</si>
  <si>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</si>
  <si>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</si>
  <si>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</si>
  <si>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</si>
  <si>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</si>
  <si>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</si>
  <si>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</si>
  <si>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</si>
  <si>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</si>
  <si>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</si>
  <si>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</si>
  <si>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</si>
  <si>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</si>
  <si>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</si>
  <si>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</si>
  <si>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</si>
  <si>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</si>
  <si>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</si>
  <si>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</si>
  <si>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</si>
  <si>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</si>
  <si>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</si>
  <si>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</si>
  <si>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</si>
  <si>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</si>
  <si>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</si>
  <si>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</si>
  <si>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</si>
  <si>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</si>
  <si>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</si>
  <si>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</si>
  <si>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</si>
  <si>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</si>
  <si>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</si>
  <si>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</si>
  <si>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</si>
  <si>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</si>
  <si>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</si>
  <si>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</si>
  <si>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</si>
  <si>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</si>
  <si>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</si>
  <si>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</si>
  <si>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</si>
  <si>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</si>
  <si>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</si>
  <si>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</si>
  <si>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</si>
  <si>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</si>
  <si>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</si>
  <si>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</si>
  <si>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</si>
  <si>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</si>
  <si>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</si>
  <si>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</si>
  <si>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</si>
  <si>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</si>
  <si>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</si>
  <si>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</si>
  <si>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</si>
  <si>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</si>
  <si>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</si>
  <si>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</si>
  <si>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</si>
  <si>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</si>
  <si>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</si>
  <si>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</si>
  <si>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</si>
  <si>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</si>
  <si>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</si>
  <si>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</si>
  <si>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</si>
  <si>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</si>
  <si>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</si>
  <si>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</si>
  <si>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</si>
  <si>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</si>
  <si>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</si>
  <si>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</si>
  <si>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</si>
  <si>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</si>
  <si>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</si>
  <si>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</si>
  <si>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</si>
  <si>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</si>
  <si>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</si>
  <si>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</si>
  <si>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</si>
  <si>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</si>
  <si>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</si>
  <si>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</si>
  <si>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</si>
  <si>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</si>
  <si>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</si>
  <si>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</si>
  <si>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</si>
  <si>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</si>
  <si>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</si>
  <si>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</si>
  <si>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</si>
  <si>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</si>
  <si>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</si>
  <si>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</si>
  <si>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</si>
  <si>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</si>
  <si>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</si>
  <si>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</si>
  <si>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</si>
  <si>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</si>
  <si>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</si>
  <si>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</si>
  <si>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</si>
  <si>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</si>
  <si>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</si>
  <si>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</si>
  <si>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</si>
  <si>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</si>
  <si>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</si>
  <si>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</si>
  <si>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</si>
  <si>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</si>
  <si>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</si>
  <si>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</si>
  <si>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</si>
  <si>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</si>
  <si>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</si>
  <si>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</si>
  <si>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</si>
  <si>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</si>
  <si>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</si>
  <si>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</si>
  <si>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</si>
  <si>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</si>
  <si>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</si>
  <si>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</si>
  <si>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</si>
  <si>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</si>
  <si>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</si>
  <si>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</si>
  <si>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</si>
  <si>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</si>
  <si>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</si>
  <si>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</si>
  <si>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</si>
  <si>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</si>
  <si>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</si>
  <si>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</si>
  <si>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</si>
  <si>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</si>
  <si>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</si>
  <si>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</si>
  <si>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</si>
  <si>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</si>
  <si>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</si>
  <si>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</si>
  <si>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</si>
  <si>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</si>
  <si>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</si>
  <si>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</si>
  <si>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</si>
  <si>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</si>
  <si>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</si>
  <si>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</si>
  <si>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</si>
  <si>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</si>
  <si>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</si>
  <si>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</si>
  <si>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</si>
  <si>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</si>
  <si>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</si>
  <si>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</si>
  <si>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</si>
  <si>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</si>
  <si>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</si>
  <si>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</si>
  <si>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</si>
  <si>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</si>
  <si>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</si>
  <si>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</si>
  <si>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</si>
  <si>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</si>
  <si>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</si>
  <si>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</si>
  <si>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</si>
  <si>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</si>
  <si>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</si>
  <si>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</si>
  <si>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</si>
  <si>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</si>
  <si>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</si>
  <si>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</si>
  <si>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</si>
  <si>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</si>
  <si>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</si>
  <si>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</si>
  <si>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</si>
  <si>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</si>
  <si>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</si>
  <si>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</si>
  <si>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</si>
  <si>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</si>
  <si>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</si>
  <si>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</si>
  <si>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</si>
  <si>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</si>
  <si>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</si>
  <si>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</si>
  <si>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</si>
  <si>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</si>
  <si>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</si>
  <si>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</si>
  <si>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</si>
  <si>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</si>
  <si>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</si>
  <si>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</si>
  <si>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</si>
  <si>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</si>
  <si>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</si>
  <si>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</si>
  <si>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</si>
  <si>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</si>
  <si>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</si>
  <si>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</si>
  <si>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</si>
  <si>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</si>
  <si>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</si>
  <si>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</si>
  <si>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</si>
  <si>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</si>
  <si>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</si>
  <si>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</si>
  <si>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</si>
  <si>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</si>
  <si>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</si>
  <si>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</si>
  <si>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</si>
  <si>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</si>
  <si>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</si>
  <si>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</si>
  <si>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</si>
  <si>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</si>
  <si>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</si>
  <si>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</si>
  <si>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</si>
  <si>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</si>
  <si>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</si>
  <si>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</si>
  <si>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</si>
  <si>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</si>
  <si>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</si>
  <si>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</si>
  <si>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</si>
  <si>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</si>
  <si>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</si>
  <si>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</si>
  <si>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</si>
  <si>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</si>
  <si>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</si>
  <si>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</si>
  <si>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</si>
  <si>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</si>
  <si>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</si>
  <si>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</si>
  <si>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</si>
  <si>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</si>
  <si>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</si>
  <si>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</si>
  <si>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</si>
  <si>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</si>
  <si>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</si>
  <si>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</si>
  <si>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</si>
  <si>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</si>
  <si>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</si>
  <si>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</si>
  <si>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</si>
  <si>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</si>
  <si>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</si>
  <si>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</si>
  <si>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</si>
  <si>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</si>
  <si>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</si>
  <si>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</si>
  <si>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</si>
  <si>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</si>
  <si>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</si>
  <si>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</si>
  <si>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</si>
  <si>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</si>
  <si>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</si>
  <si>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</si>
  <si>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</si>
  <si>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</si>
  <si>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</si>
  <si>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</si>
  <si>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</si>
  <si>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</si>
  <si>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</si>
  <si>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</si>
  <si>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</si>
  <si>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</si>
  <si>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</si>
  <si>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</si>
  <si>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</si>
  <si>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</si>
  <si>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</si>
  <si>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</si>
  <si>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</si>
  <si>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</si>
  <si>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</si>
  <si>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</si>
  <si>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</si>
  <si>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</si>
  <si>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</si>
  <si>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</si>
  <si>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</si>
  <si>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</si>
  <si>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</si>
  <si>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</si>
  <si>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</si>
  <si>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</si>
  <si>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</si>
  <si>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</si>
  <si>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</si>
  <si>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</si>
  <si>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</si>
  <si>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</si>
  <si>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</si>
  <si>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</si>
  <si>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</si>
  <si>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</si>
  <si>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</si>
  <si>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</si>
  <si>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</si>
  <si>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</si>
  <si>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</si>
  <si>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</si>
  <si>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</si>
  <si>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</si>
  <si>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</si>
  <si>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</si>
  <si>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</si>
  <si>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</si>
  <si>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</si>
  <si>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</si>
  <si>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</si>
  <si>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</si>
  <si>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</si>
  <si>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</si>
  <si>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</si>
  <si>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</si>
  <si>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</si>
  <si>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</si>
  <si>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</si>
  <si>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</si>
  <si>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</si>
  <si>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</si>
  <si>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</si>
  <si>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</si>
  <si>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</si>
  <si>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</si>
  <si>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</si>
  <si>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</si>
  <si>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</si>
  <si>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</si>
  <si>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</si>
  <si>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</si>
  <si>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</si>
  <si>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</si>
  <si>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</si>
  <si>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</si>
  <si>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</si>
  <si>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</si>
  <si>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</si>
  <si>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</si>
  <si>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</si>
  <si>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</si>
  <si>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</si>
  <si>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</si>
  <si>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</si>
  <si>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</si>
  <si>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</si>
  <si>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</si>
  <si>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</si>
  <si>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</si>
  <si>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</si>
  <si>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</si>
  <si>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</si>
  <si>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</si>
  <si>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</si>
  <si>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</si>
  <si>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</si>
  <si>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</si>
  <si>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</si>
  <si>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</si>
  <si>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</si>
  <si>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</si>
  <si>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</si>
  <si>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</si>
  <si>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</si>
  <si>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</si>
  <si>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</si>
  <si>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</si>
  <si>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</si>
  <si>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</si>
  <si>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</si>
  <si>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</si>
  <si>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</si>
  <si>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</si>
  <si>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</si>
  <si>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</si>
  <si>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</si>
  <si>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</si>
  <si>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</si>
  <si>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</si>
  <si>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</si>
  <si>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</si>
  <si>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</si>
  <si>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</si>
  <si>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</si>
  <si>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</si>
  <si>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</si>
  <si>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</si>
  <si>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</si>
  <si>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</si>
  <si>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</si>
  <si>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</si>
  <si>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</si>
  <si>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</si>
  <si>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</si>
  <si>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</si>
  <si>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</si>
  <si>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</si>
  <si>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</si>
  <si>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</si>
  <si>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</si>
  <si>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</si>
  <si>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</si>
  <si>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</si>
  <si>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</si>
  <si>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</si>
  <si>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</si>
  <si>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</si>
  <si>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</si>
  <si>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</si>
  <si>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</si>
  <si>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</si>
  <si>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</si>
  <si>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</si>
  <si>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</si>
  <si>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</si>
  <si>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</si>
  <si>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</si>
  <si>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</si>
  <si>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</si>
  <si>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</si>
  <si>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</si>
  <si>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</si>
  <si>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</si>
  <si>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</si>
  <si>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</si>
  <si>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</si>
  <si>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</si>
  <si>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</si>
  <si>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</si>
  <si>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</si>
  <si>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</si>
  <si>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</si>
  <si>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</si>
  <si>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</si>
  <si>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</si>
  <si>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</si>
  <si>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</si>
  <si>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</si>
  <si>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</si>
  <si>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</si>
  <si>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</si>
  <si>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</si>
  <si>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</si>
  <si>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</si>
  <si>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</si>
  <si>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</si>
  <si>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</si>
  <si>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</si>
  <si>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</si>
  <si>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</si>
  <si>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</si>
  <si>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</si>
  <si>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</si>
  <si>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</si>
  <si>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</si>
  <si>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</si>
  <si>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</si>
  <si>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</si>
  <si>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</si>
  <si>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</si>
  <si>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</si>
  <si>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</si>
  <si>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</si>
  <si>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</si>
  <si>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</si>
  <si>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</si>
  <si>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</si>
  <si>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</si>
  <si>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</si>
  <si>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</si>
  <si>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</si>
  <si>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</si>
  <si>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</si>
  <si>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</si>
  <si>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</si>
  <si>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</si>
  <si>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</si>
  <si>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</si>
  <si>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</si>
  <si>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</si>
  <si>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</si>
  <si>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</si>
  <si>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</si>
  <si>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</si>
  <si>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</si>
  <si>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</si>
  <si>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</si>
  <si>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</si>
  <si>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</si>
  <si>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</si>
  <si>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</si>
  <si>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</si>
  <si>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</si>
  <si>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</si>
  <si>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</si>
  <si>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</si>
  <si>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</si>
  <si>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</si>
  <si>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</si>
  <si>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</si>
  <si>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</si>
  <si>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</si>
  <si>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</si>
  <si>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</si>
  <si>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</si>
  <si>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</si>
  <si>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</si>
  <si>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</si>
  <si>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</si>
  <si>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</si>
  <si>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</si>
  <si>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</si>
  <si>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</si>
  <si>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</si>
  <si>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</si>
  <si>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</si>
  <si>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</si>
  <si>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</si>
  <si>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</si>
  <si>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</si>
  <si>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</si>
  <si>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</si>
  <si>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</si>
  <si>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</si>
  <si>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</si>
  <si>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</si>
  <si>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</si>
  <si>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</si>
  <si>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</si>
  <si>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</si>
  <si>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</si>
  <si>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</si>
  <si>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</si>
  <si>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</si>
  <si>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</si>
  <si>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</si>
  <si>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</si>
  <si>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</si>
  <si>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</si>
  <si>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</si>
  <si>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</si>
  <si>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</si>
  <si>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</si>
  <si>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</si>
  <si>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</si>
  <si>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</si>
  <si>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</si>
  <si>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</si>
  <si>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</si>
  <si>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</si>
  <si>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</si>
  <si>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</si>
  <si>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</si>
  <si>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</si>
  <si>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</si>
  <si>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</si>
  <si>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</si>
  <si>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</si>
  <si>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</si>
  <si>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</si>
  <si>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</si>
  <si>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</si>
  <si>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</si>
  <si>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</si>
  <si>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</si>
  <si>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</si>
  <si>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</si>
  <si>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</si>
  <si>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</si>
  <si>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</si>
  <si>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</si>
  <si>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</si>
  <si>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</si>
  <si>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</si>
  <si>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</si>
  <si>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</si>
  <si>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</si>
  <si>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</si>
  <si>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</si>
  <si>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</si>
  <si>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</si>
  <si>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</si>
  <si>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</si>
  <si>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</si>
  <si>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</si>
  <si>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</si>
  <si>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</si>
  <si>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</si>
  <si>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</si>
  <si>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</si>
  <si>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</si>
  <si>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</si>
  <si>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</si>
  <si>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</si>
  <si>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</si>
  <si>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</si>
  <si>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</si>
  <si>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</si>
  <si>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</si>
  <si>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</si>
  <si>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</si>
  <si>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</si>
  <si>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</si>
  <si>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</si>
  <si>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</si>
  <si>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</si>
  <si>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</si>
  <si>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</si>
  <si>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</si>
  <si>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</si>
  <si>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</si>
  <si>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</si>
  <si>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</si>
  <si>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</si>
  <si>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</si>
  <si>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</si>
  <si>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</si>
  <si>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</si>
  <si>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</si>
  <si>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</si>
  <si>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</si>
  <si>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</si>
  <si>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</si>
  <si>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</si>
  <si>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</si>
  <si>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</si>
  <si>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</si>
  <si>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</si>
  <si>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</si>
  <si>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</si>
  <si>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</si>
  <si>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</si>
  <si>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</si>
  <si>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</si>
  <si>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</si>
  <si>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</si>
  <si>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</si>
  <si>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</si>
  <si>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</si>
  <si>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</si>
  <si>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</si>
  <si>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</si>
  <si>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</si>
  <si>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</si>
  <si>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</si>
  <si>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</si>
  <si>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</si>
  <si>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</si>
  <si>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</si>
  <si>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</si>
  <si>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</si>
  <si>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</si>
  <si>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</si>
  <si>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</si>
  <si>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</si>
  <si>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</si>
  <si>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</si>
  <si>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</si>
  <si>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</si>
  <si>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</si>
  <si>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</si>
  <si>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</si>
  <si>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</si>
  <si>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</si>
  <si>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</si>
  <si>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</si>
  <si>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</si>
  <si>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</si>
  <si>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</si>
  <si>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</si>
  <si>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</si>
  <si>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</si>
  <si>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</si>
  <si>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</si>
  <si>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</si>
  <si>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</si>
  <si>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</si>
  <si>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</si>
  <si>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</si>
  <si>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</si>
  <si>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</si>
  <si>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</si>
  <si>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</si>
  <si>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</si>
  <si>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</si>
  <si>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</si>
  <si>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</si>
  <si>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</si>
  <si>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</si>
  <si>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</si>
  <si>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</si>
  <si>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</si>
  <si>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</si>
  <si>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</si>
  <si>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</si>
  <si>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</si>
  <si>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</si>
  <si>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</si>
  <si>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</si>
  <si>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</si>
  <si>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</si>
  <si>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</si>
  <si>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</si>
  <si>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</si>
  <si>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</si>
  <si>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</si>
  <si>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</si>
  <si>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</si>
  <si>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</si>
  <si>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</si>
  <si>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</si>
  <si>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</si>
  <si>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</si>
  <si>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</si>
  <si>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</si>
  <si>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</si>
  <si>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</si>
  <si>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</si>
  <si>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</si>
  <si>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</si>
  <si>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</si>
  <si>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</si>
  <si>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</si>
  <si>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</si>
  <si>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</si>
  <si>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</si>
  <si>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</si>
  <si>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</si>
  <si>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</si>
  <si>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</si>
  <si>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</si>
  <si>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</si>
  <si>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</si>
  <si>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</si>
  <si>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</si>
  <si>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</si>
  <si>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</si>
  <si>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</si>
  <si>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</si>
  <si>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</si>
  <si>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</si>
  <si>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</si>
  <si>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</si>
  <si>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</si>
  <si>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</si>
  <si>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</si>
  <si>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</si>
  <si>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</si>
  <si>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</si>
  <si>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</si>
  <si>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</si>
  <si>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</si>
  <si>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</si>
  <si>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</si>
  <si>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</si>
  <si>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</si>
  <si>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</si>
  <si>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</si>
  <si>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</si>
  <si>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</si>
  <si>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</si>
  <si>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</si>
  <si>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</si>
  <si>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</si>
  <si>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</si>
  <si>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</si>
  <si>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</si>
  <si>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</si>
  <si>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</si>
  <si>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</si>
  <si>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</si>
  <si>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</si>
  <si>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</si>
  <si>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</si>
  <si>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</si>
  <si>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</si>
  <si>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</si>
  <si>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</si>
  <si>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</si>
  <si>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</si>
  <si>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</si>
  <si>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</si>
  <si>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</si>
  <si>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</si>
  <si>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</si>
  <si>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</si>
  <si>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</si>
  <si>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</si>
  <si>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</si>
  <si>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</si>
  <si>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</si>
  <si>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</si>
  <si>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</si>
  <si>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</si>
  <si>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</si>
  <si>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</si>
  <si>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</si>
  <si>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</si>
  <si>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</si>
  <si>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</si>
  <si>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</si>
  <si>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</si>
  <si>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</si>
  <si>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</si>
  <si>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</si>
  <si>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</si>
  <si>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</si>
  <si>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</si>
  <si>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</si>
  <si>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</si>
  <si>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</si>
  <si>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</si>
  <si>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</si>
  <si>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</si>
  <si>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</si>
  <si>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</si>
  <si>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</si>
  <si>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</si>
  <si>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</si>
  <si>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</si>
  <si>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</si>
  <si>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</si>
  <si>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</si>
  <si>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</si>
  <si>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</si>
  <si>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</si>
  <si>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</si>
  <si>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</si>
  <si>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</si>
  <si>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</si>
  <si>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</si>
  <si>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</si>
  <si>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</si>
  <si>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</si>
  <si>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</si>
  <si>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</si>
  <si>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</si>
  <si>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</si>
  <si>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</si>
  <si>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</si>
  <si>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</si>
  <si>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</si>
  <si>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</si>
  <si>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</si>
  <si>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</si>
  <si>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</si>
  <si>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</si>
  <si>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</si>
  <si>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</si>
  <si>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</si>
  <si>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</si>
  <si>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</si>
  <si>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</si>
  <si>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</si>
  <si>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</si>
  <si>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</si>
  <si>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</si>
  <si>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</si>
  <si>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</si>
  <si>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</si>
  <si>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</si>
  <si>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</si>
  <si>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</si>
  <si>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</si>
  <si>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</si>
  <si>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</si>
  <si>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</si>
  <si>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</si>
  <si>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</si>
  <si>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</si>
  <si>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</si>
  <si>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</si>
  <si>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</si>
  <si>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</si>
  <si>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</si>
  <si>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</si>
  <si>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</si>
  <si>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</si>
  <si>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</si>
  <si>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</si>
  <si>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</si>
  <si>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</si>
  <si>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</si>
  <si>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</si>
  <si>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</si>
  <si>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</si>
  <si>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</si>
  <si>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</si>
  <si>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</si>
  <si>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</si>
  <si>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</si>
  <si>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</si>
  <si>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</si>
  <si>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</si>
  <si>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</si>
  <si>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</si>
  <si>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</si>
  <si>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</si>
  <si>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</si>
  <si>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</si>
  <si>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</si>
  <si>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</si>
  <si>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</si>
  <si>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</si>
  <si>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</si>
  <si>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</si>
  <si>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</si>
  <si>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</si>
  <si>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</si>
  <si>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</si>
  <si>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</si>
  <si>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</si>
  <si>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</si>
  <si>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</si>
  <si>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</si>
  <si>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</si>
  <si>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</si>
  <si>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</si>
  <si>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</si>
  <si>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</si>
  <si>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</si>
  <si>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</si>
  <si>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</si>
  <si>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</si>
  <si>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</si>
  <si>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</si>
  <si>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</si>
  <si>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</si>
  <si>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</si>
  <si>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</si>
  <si>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</si>
  <si>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</si>
  <si>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</si>
  <si>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</si>
  <si>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</si>
  <si>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</si>
  <si>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</si>
  <si>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</si>
  <si>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</si>
  <si>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</si>
  <si>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</si>
  <si>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</si>
  <si>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</si>
  <si>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</si>
  <si>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</si>
  <si>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</si>
  <si>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</si>
  <si>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</si>
  <si>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</si>
  <si>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</si>
  <si>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</si>
  <si>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</si>
  <si>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</si>
  <si>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</si>
  <si>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</si>
  <si>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</si>
  <si>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</si>
  <si>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</si>
  <si>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</si>
  <si>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</si>
  <si>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</si>
  <si>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</si>
  <si>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</si>
  <si>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</si>
  <si>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</si>
  <si>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</si>
  <si>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</si>
  <si>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</si>
  <si>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</si>
  <si>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</si>
  <si>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</si>
  <si>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</si>
  <si>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</si>
  <si>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</si>
  <si>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</si>
  <si>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</si>
  <si>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</si>
  <si>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</si>
  <si>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</si>
  <si>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</si>
  <si>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</si>
  <si>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</si>
  <si>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</si>
  <si>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</si>
  <si>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</si>
  <si>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</si>
  <si>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</si>
  <si>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</si>
  <si>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</si>
  <si>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</si>
  <si>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</si>
  <si>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</si>
  <si>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</si>
  <si>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</si>
  <si>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</si>
  <si>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</si>
  <si>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</si>
  <si>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</si>
  <si>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</si>
  <si>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</si>
  <si>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</si>
  <si>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</si>
  <si>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</si>
  <si>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</si>
  <si>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</si>
  <si>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</si>
  <si>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</si>
  <si>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</si>
  <si>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</si>
  <si>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</si>
  <si>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</si>
  <si>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</si>
  <si>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</si>
  <si>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</si>
  <si>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</si>
  <si>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</si>
  <si>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</si>
  <si>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</si>
  <si>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</si>
  <si>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</si>
  <si>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</si>
  <si>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</si>
  <si>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</si>
  <si>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</si>
  <si>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</si>
  <si>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</si>
  <si>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</si>
  <si>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</si>
  <si>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</si>
  <si>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</si>
  <si>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</si>
  <si>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</si>
  <si>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</si>
  <si>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</si>
  <si>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</si>
  <si>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</si>
  <si>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</si>
  <si>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</si>
  <si>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</si>
  <si>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</si>
  <si>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</si>
  <si>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</si>
  <si>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</si>
  <si>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</si>
  <si>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</si>
  <si>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</si>
  <si>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</si>
  <si>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</si>
  <si>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</si>
  <si>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</si>
  <si>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</si>
  <si>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</si>
  <si>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</si>
  <si>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</si>
  <si>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</si>
  <si>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</si>
  <si>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</si>
  <si>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</si>
  <si>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</si>
  <si>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</si>
  <si>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</si>
  <si>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</si>
  <si>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</si>
  <si>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</si>
  <si>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</si>
  <si>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</si>
  <si>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</si>
  <si>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</si>
  <si>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</si>
  <si>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</si>
  <si>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</si>
  <si>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</si>
  <si>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</si>
  <si>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</si>
  <si>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</si>
  <si>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</si>
  <si>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</si>
  <si>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</si>
  <si>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</si>
  <si>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</si>
  <si>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</si>
  <si>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</si>
  <si>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</si>
  <si>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</si>
  <si>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</si>
  <si>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</si>
  <si>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</si>
  <si>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</si>
  <si>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</si>
  <si>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</si>
  <si>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</si>
  <si>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</si>
  <si>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</si>
  <si>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</si>
  <si>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</si>
  <si>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</si>
  <si>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</si>
  <si>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</si>
  <si>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</si>
  <si>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</si>
  <si>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</si>
  <si>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</si>
  <si>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</si>
  <si>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</si>
  <si>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</si>
  <si>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</si>
  <si>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</si>
  <si>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</si>
  <si>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</si>
  <si>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</si>
  <si>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</si>
  <si>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</si>
  <si>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</si>
  <si>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</si>
  <si>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</si>
  <si>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</si>
  <si>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</si>
  <si>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</si>
  <si>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</si>
  <si>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</si>
  <si>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</si>
  <si>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</si>
  <si>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</si>
  <si>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</si>
  <si>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</si>
  <si>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</si>
  <si>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</si>
  <si>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</si>
  <si>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</si>
  <si>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</si>
  <si>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</si>
  <si>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</si>
  <si>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</si>
  <si>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</si>
  <si>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</si>
  <si>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</si>
  <si>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</si>
  <si>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</si>
  <si>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</si>
  <si>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</si>
  <si>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</si>
  <si>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</si>
  <si>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</si>
  <si>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</si>
  <si>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</si>
  <si>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</si>
  <si>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</si>
  <si>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</si>
  <si>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</si>
  <si>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</si>
  <si>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</si>
  <si>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</si>
  <si>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</si>
  <si>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</si>
  <si>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</si>
  <si>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</si>
  <si>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</si>
  <si>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</si>
  <si>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</si>
  <si>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</si>
  <si>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</si>
  <si>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</si>
  <si>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</si>
  <si>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</si>
  <si>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</si>
  <si>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</si>
  <si>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</si>
  <si>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</si>
  <si>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</si>
  <si>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</si>
  <si>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</si>
  <si>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</si>
  <si>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</si>
  <si>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</si>
  <si>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</si>
  <si>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</si>
  <si>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</si>
  <si>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</si>
  <si>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</si>
  <si>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</si>
  <si>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</si>
  <si>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</si>
  <si>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</si>
  <si>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</si>
  <si>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</si>
  <si>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</si>
  <si>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</si>
  <si>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</si>
  <si>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</si>
  <si>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</si>
  <si>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</si>
  <si>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</si>
  <si>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</si>
  <si>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</si>
  <si>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</si>
  <si>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</si>
  <si>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</si>
  <si>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</si>
  <si>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</si>
  <si>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</si>
  <si>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</si>
  <si>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</si>
  <si>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</si>
  <si>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</si>
  <si>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</si>
  <si>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</si>
  <si>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</si>
  <si>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</si>
  <si>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</si>
  <si>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</si>
  <si>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</si>
  <si>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</si>
  <si>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</si>
  <si>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</si>
  <si>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</si>
  <si>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</si>
  <si>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</si>
  <si>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</si>
  <si>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</si>
  <si>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</si>
  <si>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</si>
  <si>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</si>
  <si>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</si>
  <si>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</si>
  <si>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</si>
  <si>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</si>
  <si>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</si>
  <si>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</si>
  <si>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</si>
  <si>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</si>
  <si>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</si>
  <si>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</si>
  <si>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</si>
  <si>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</si>
  <si>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</si>
  <si>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</si>
  <si>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</si>
  <si>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</si>
  <si>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</si>
  <si>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</si>
  <si>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</si>
  <si>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</si>
  <si>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</si>
  <si>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</si>
  <si>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</si>
  <si>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</si>
  <si>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</si>
  <si>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</si>
  <si>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</si>
  <si>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</si>
  <si>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</si>
  <si>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</si>
  <si>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</si>
  <si>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</si>
  <si>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</si>
  <si>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</si>
  <si>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</si>
  <si>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</si>
  <si>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</si>
  <si>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</si>
  <si>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</si>
  <si>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</si>
  <si>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</si>
  <si>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</si>
  <si>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</si>
  <si>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</si>
  <si>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</si>
  <si>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</si>
  <si>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</si>
  <si>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</si>
  <si>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</si>
  <si>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</si>
  <si>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</si>
  <si>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</si>
  <si>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</si>
  <si>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</si>
  <si>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</si>
  <si>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</si>
  <si>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</si>
  <si>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</si>
  <si>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</si>
  <si>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</si>
  <si>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</si>
  <si>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</si>
  <si>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</si>
  <si>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</si>
  <si>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</si>
  <si>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</si>
  <si>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</si>
  <si>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</si>
  <si>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</si>
  <si>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</si>
  <si>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</si>
  <si>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</si>
  <si>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</si>
  <si>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</si>
  <si>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</si>
  <si>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</si>
  <si>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</si>
  <si>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</si>
  <si>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</si>
  <si>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</si>
  <si>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</si>
  <si>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</si>
  <si>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</si>
  <si>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</si>
  <si>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</si>
  <si>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</si>
  <si>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</si>
  <si>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</si>
  <si>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</si>
  <si>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</si>
  <si>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</si>
  <si>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</si>
  <si>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</si>
  <si>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</si>
  <si>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</si>
  <si>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</si>
  <si>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</si>
  <si>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</si>
  <si>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</si>
  <si>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</si>
  <si>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</si>
  <si>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</si>
  <si>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</si>
  <si>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</si>
  <si>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</si>
  <si>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</si>
  <si>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</si>
  <si>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</si>
  <si>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</si>
  <si>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</si>
  <si>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</si>
  <si>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</si>
  <si>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</si>
  <si>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</si>
  <si>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</si>
  <si>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</si>
  <si>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</si>
  <si>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</si>
  <si>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</si>
  <si>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</si>
  <si>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</si>
  <si>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</si>
  <si>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</si>
  <si>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</si>
  <si>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</si>
  <si>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</si>
  <si>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</si>
  <si>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</si>
  <si>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</si>
  <si>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</si>
  <si>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</si>
  <si>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</si>
  <si>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</si>
  <si>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</si>
  <si>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</si>
  <si>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</si>
  <si>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</si>
  <si>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</si>
  <si>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</si>
  <si>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</si>
  <si>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</si>
  <si>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</si>
  <si>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</si>
  <si>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</si>
  <si>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</si>
  <si>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</si>
  <si>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</si>
  <si>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</si>
  <si>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</si>
  <si>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</si>
  <si>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</si>
  <si>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</si>
  <si>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</si>
  <si>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</si>
  <si>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</si>
  <si>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</si>
  <si>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</si>
  <si>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</si>
  <si>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</si>
  <si>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</si>
  <si>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</si>
  <si>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</si>
  <si>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</si>
  <si>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</si>
  <si>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</si>
  <si>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</si>
  <si>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</si>
  <si>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</si>
  <si>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</si>
  <si>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</si>
  <si>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</si>
  <si>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</si>
  <si>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</si>
  <si>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</si>
  <si>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</si>
  <si>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</si>
  <si>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</si>
  <si>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</si>
  <si>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</si>
  <si>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</si>
  <si>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</si>
  <si>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</si>
  <si>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</si>
  <si>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</si>
  <si>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</si>
  <si>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</si>
  <si>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</si>
  <si>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</si>
  <si>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</si>
  <si>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</si>
  <si>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</si>
  <si>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</si>
  <si>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</si>
  <si>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</si>
  <si>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</si>
  <si>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</si>
  <si>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</si>
  <si>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</si>
  <si>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</si>
  <si>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</si>
  <si>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</si>
  <si>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</si>
  <si>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</si>
  <si>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</si>
  <si>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</si>
  <si>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</si>
  <si>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</si>
  <si>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</si>
  <si>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</si>
  <si>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</si>
  <si>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</si>
  <si>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</si>
  <si>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</si>
  <si>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</si>
  <si>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</si>
  <si>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</si>
  <si>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</si>
  <si>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</si>
  <si>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</si>
  <si>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</si>
  <si>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</si>
  <si>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</si>
  <si>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</si>
  <si>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</si>
  <si>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</si>
  <si>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</si>
  <si>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</si>
  <si>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</si>
  <si>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</si>
  <si>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</si>
  <si>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</si>
  <si>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</si>
  <si>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</si>
  <si>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</si>
  <si>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</si>
  <si>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</si>
  <si>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</si>
  <si>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</si>
  <si>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</si>
  <si>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</si>
  <si>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</si>
  <si>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</si>
  <si>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</si>
  <si>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</si>
  <si>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</si>
  <si>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</si>
  <si>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</si>
  <si>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</si>
  <si>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</si>
  <si>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</si>
  <si>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</si>
  <si>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</si>
  <si>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</si>
  <si>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</si>
  <si>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</si>
  <si>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</si>
  <si>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</si>
  <si>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</si>
  <si>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</si>
  <si>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</si>
  <si>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</si>
  <si>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</si>
  <si>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</si>
  <si>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</si>
  <si>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</si>
  <si>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</si>
  <si>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</si>
  <si>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</si>
  <si>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</si>
  <si>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</si>
  <si>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</si>
  <si>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</si>
  <si>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</si>
  <si>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</si>
  <si>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</si>
  <si>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</si>
  <si>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</si>
  <si>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</si>
  <si>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</si>
  <si>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</si>
  <si>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</si>
  <si>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</si>
  <si>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</si>
  <si>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</si>
  <si>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</si>
  <si>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</si>
  <si>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</si>
  <si>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</si>
  <si>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</si>
  <si>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</si>
  <si>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</si>
  <si>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</si>
  <si>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</si>
  <si>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</si>
  <si>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</si>
  <si>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</si>
  <si>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</si>
  <si>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</si>
  <si>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</si>
  <si>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</si>
  <si>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</si>
  <si>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</si>
  <si>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</si>
  <si>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</si>
  <si>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</si>
  <si>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</si>
  <si>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</si>
  <si>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</si>
  <si>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</si>
  <si>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</si>
  <si>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</si>
  <si>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</si>
  <si>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</si>
  <si>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</si>
  <si>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</si>
  <si>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</si>
  <si>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</si>
  <si>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</si>
  <si>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</si>
  <si>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</si>
  <si>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</si>
  <si>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</si>
  <si>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</si>
  <si>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</si>
  <si>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</si>
  <si>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</si>
  <si>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</si>
  <si>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</si>
  <si>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</si>
  <si>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</si>
  <si>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</si>
  <si>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</si>
  <si>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</si>
  <si>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</si>
  <si>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</si>
  <si>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</si>
  <si>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</si>
  <si>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</si>
  <si>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</si>
  <si>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</si>
  <si>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</si>
  <si>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</si>
  <si>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</si>
  <si>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</si>
  <si>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</si>
  <si>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</si>
  <si>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</si>
  <si>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</si>
  <si>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</si>
  <si>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</si>
  <si>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</si>
  <si>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</si>
  <si>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</si>
  <si>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</si>
  <si>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</si>
  <si>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</si>
  <si>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</si>
  <si>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</si>
  <si>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</si>
  <si>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</si>
  <si>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</si>
  <si>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</si>
  <si>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</si>
  <si>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</si>
  <si>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</si>
  <si>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</si>
  <si>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</si>
  <si>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</si>
  <si>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</si>
  <si>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</si>
  <si>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</si>
  <si>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</si>
  <si>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</si>
  <si>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</si>
  <si>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</si>
  <si>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</si>
  <si>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</si>
  <si>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</si>
  <si>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</si>
  <si>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</si>
  <si>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</si>
  <si>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</si>
  <si>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</si>
  <si>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</si>
  <si>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</si>
  <si>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</si>
  <si>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</si>
  <si>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</si>
  <si>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</si>
  <si>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</si>
  <si>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</si>
  <si>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</si>
  <si>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</si>
  <si>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</si>
  <si>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</si>
  <si>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</si>
  <si>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</si>
  <si>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</si>
  <si>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</si>
  <si>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</si>
  <si>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</si>
  <si>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</si>
  <si>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</si>
  <si>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</si>
  <si>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</si>
  <si>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</si>
  <si>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</si>
  <si>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</si>
  <si>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</si>
  <si>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</si>
  <si>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</si>
  <si>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</si>
  <si>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</si>
  <si>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</si>
  <si>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</si>
  <si>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</si>
  <si>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</si>
  <si>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</si>
  <si>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</si>
  <si>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</si>
  <si>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</si>
  <si>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</si>
  <si>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</si>
  <si>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</si>
  <si>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</si>
  <si>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</si>
  <si>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</si>
  <si>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</si>
  <si>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</si>
  <si>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</si>
  <si>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</si>
  <si>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</si>
  <si>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</si>
  <si>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</si>
  <si>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</si>
  <si>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</si>
  <si>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</si>
  <si>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</si>
  <si>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</si>
  <si>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</si>
  <si>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</si>
  <si>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</si>
  <si>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</si>
  <si>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</si>
  <si>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</si>
  <si>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</si>
  <si>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</si>
  <si>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</si>
  <si>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</si>
  <si>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</si>
  <si>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</si>
  <si>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</si>
  <si>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</si>
  <si>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</si>
  <si>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</si>
  <si>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</si>
  <si>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</si>
  <si>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</si>
  <si>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</si>
  <si>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</si>
  <si>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</si>
  <si>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</si>
  <si>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</si>
  <si>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</si>
  <si>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</si>
  <si>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</si>
  <si>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</si>
  <si>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</si>
  <si>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</si>
  <si>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</si>
  <si>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</si>
  <si>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</si>
  <si>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</si>
  <si>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</si>
  <si>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</si>
  <si>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</si>
  <si>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</si>
  <si>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</si>
  <si>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</si>
  <si>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</si>
  <si>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</si>
  <si>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</si>
  <si>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</si>
  <si>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</si>
  <si>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</si>
  <si>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</si>
  <si>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</si>
  <si>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</si>
  <si>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</si>
  <si>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</si>
  <si>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</si>
  <si>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</si>
  <si>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</si>
  <si>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</si>
  <si>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</si>
  <si>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</si>
  <si>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</si>
  <si>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</si>
  <si>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</si>
  <si>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</si>
  <si>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</si>
  <si>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</si>
  <si>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</si>
  <si>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</si>
  <si>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</si>
  <si>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</si>
  <si>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</si>
  <si>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</si>
  <si>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</si>
  <si>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</si>
  <si>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</si>
  <si>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</si>
  <si>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</si>
  <si>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</si>
  <si>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</si>
  <si>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</si>
  <si>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</si>
  <si>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</si>
  <si>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</si>
  <si>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</si>
  <si>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</si>
  <si>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</si>
  <si>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</si>
  <si>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</si>
  <si>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</si>
  <si>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</si>
  <si>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</si>
  <si>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</si>
  <si>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</si>
  <si>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</si>
  <si>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</si>
  <si>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</si>
  <si>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</si>
  <si>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</si>
  <si>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</si>
  <si>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</si>
  <si>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</si>
  <si>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</si>
  <si>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</si>
  <si>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</si>
  <si>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</si>
  <si>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</si>
  <si>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</si>
  <si>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</si>
  <si>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</si>
  <si>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</si>
  <si>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</si>
  <si>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</si>
  <si>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</si>
  <si>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</si>
  <si>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</si>
  <si>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</si>
  <si>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</si>
  <si>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</si>
  <si>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</si>
  <si>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</si>
  <si>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</si>
  <si>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</si>
  <si>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</si>
  <si>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</si>
  <si>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</si>
  <si>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</si>
  <si>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</si>
  <si>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</si>
  <si>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</si>
  <si>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</si>
  <si>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</si>
  <si>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</si>
  <si>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</si>
  <si>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</si>
  <si>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</si>
  <si>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</si>
  <si>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</si>
  <si>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</si>
  <si>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</si>
  <si>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</si>
  <si>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</si>
  <si>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</si>
  <si>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</si>
  <si>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</si>
  <si>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</si>
  <si>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</si>
  <si>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</si>
  <si>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</si>
  <si>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</si>
  <si>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</si>
  <si>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</si>
  <si>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</si>
  <si>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</si>
  <si>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</si>
  <si>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</si>
  <si>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</si>
  <si>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</si>
  <si>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</si>
  <si>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</si>
  <si>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</si>
  <si>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</si>
  <si>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</si>
  <si>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</si>
  <si>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</si>
  <si>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</si>
  <si>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</si>
  <si>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</si>
  <si>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</si>
  <si>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</si>
  <si>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</si>
  <si>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</si>
  <si>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</si>
  <si>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</si>
  <si>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</si>
  <si>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</si>
  <si>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</si>
  <si>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</si>
  <si>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</si>
  <si>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</si>
  <si>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</si>
  <si>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</si>
  <si>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</si>
  <si>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</si>
  <si>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</si>
  <si>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</si>
  <si>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</si>
  <si>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</si>
  <si>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</si>
  <si>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</si>
  <si>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</si>
  <si>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</si>
  <si>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</si>
  <si>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</si>
  <si>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</si>
  <si>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</si>
  <si>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</si>
  <si>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</si>
  <si>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</si>
  <si>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</si>
  <si>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</si>
  <si>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</si>
  <si>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</si>
  <si>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</si>
  <si>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</si>
  <si>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</si>
  <si>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</si>
  <si>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</si>
  <si>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</si>
  <si>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</si>
  <si>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</si>
  <si>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</si>
  <si>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</si>
  <si>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</si>
  <si>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</si>
  <si>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</si>
  <si>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</si>
  <si>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</si>
  <si>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</si>
  <si>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</si>
  <si>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</si>
  <si>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</si>
  <si>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</si>
  <si>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</si>
  <si>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</si>
  <si>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</si>
  <si>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</si>
  <si>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</si>
  <si>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</si>
  <si>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</si>
  <si>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</si>
  <si>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</si>
  <si>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</si>
  <si>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</si>
  <si>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</si>
  <si>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</si>
  <si>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</si>
  <si>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</si>
  <si>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</si>
  <si>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</si>
  <si>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</si>
  <si>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</si>
  <si>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</si>
  <si>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</si>
  <si>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</si>
  <si>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</si>
  <si>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</si>
  <si>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</si>
  <si>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</si>
  <si>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</si>
  <si>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</si>
  <si>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</si>
  <si>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</si>
  <si>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</si>
  <si>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</si>
  <si>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</si>
  <si>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</si>
  <si>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</si>
  <si>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</si>
  <si>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</si>
  <si>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</si>
  <si>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</si>
  <si>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</si>
  <si>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</si>
  <si>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</si>
  <si>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</si>
  <si>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</si>
  <si>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</si>
  <si>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</si>
  <si>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</si>
  <si>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</si>
  <si>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</si>
  <si>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</si>
  <si>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</si>
  <si>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</si>
  <si>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</si>
  <si>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</si>
  <si>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</si>
  <si>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</si>
  <si>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</si>
  <si>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</si>
  <si>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</si>
  <si>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</si>
  <si>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</si>
  <si>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</si>
  <si>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</si>
  <si>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</si>
  <si>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</si>
  <si>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</si>
  <si>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</si>
  <si>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</si>
  <si>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</si>
  <si>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</si>
  <si>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</si>
  <si>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</si>
  <si>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</si>
  <si>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</si>
  <si>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</si>
  <si>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</si>
  <si>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</si>
  <si>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</si>
  <si>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</si>
  <si>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</si>
  <si>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</si>
  <si>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</si>
  <si>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</si>
  <si>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</si>
  <si>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</si>
  <si>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</si>
  <si>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</si>
  <si>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</si>
  <si>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</si>
  <si>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</si>
  <si>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</si>
  <si>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</si>
  <si>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</si>
  <si>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</si>
  <si>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</si>
  <si>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</si>
  <si>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</si>
  <si>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</si>
  <si>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</si>
  <si>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</si>
  <si>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</si>
  <si>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</si>
  <si>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</si>
  <si>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</si>
  <si>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</si>
  <si>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</si>
  <si>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</si>
  <si>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</si>
  <si>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</si>
  <si>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</si>
  <si>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</si>
  <si>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</si>
  <si>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</si>
  <si>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</si>
  <si>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</si>
  <si>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</si>
  <si>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</si>
  <si>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</si>
  <si>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</si>
  <si>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</si>
  <si>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</si>
  <si>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</si>
  <si>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</si>
  <si>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</si>
  <si>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</si>
  <si>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</si>
  <si>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</si>
  <si>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</si>
  <si>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</si>
  <si>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</si>
  <si>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</si>
  <si>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</si>
  <si>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</si>
  <si>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</si>
  <si>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</si>
  <si>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</si>
  <si>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</si>
  <si>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</si>
  <si>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</si>
  <si>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</si>
  <si>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</si>
  <si>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</si>
  <si>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</si>
  <si>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</si>
  <si>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</si>
  <si>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</si>
  <si>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</si>
  <si>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</si>
  <si>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</si>
  <si>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</si>
  <si>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</si>
  <si>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</si>
  <si>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</si>
  <si>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</si>
  <si>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</si>
  <si>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</si>
  <si>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</si>
  <si>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</si>
  <si>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</si>
  <si>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</si>
  <si>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</si>
  <si>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</si>
  <si>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</si>
  <si>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</si>
  <si>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</si>
  <si>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</si>
  <si>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</si>
  <si>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</si>
  <si>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</si>
  <si>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</si>
  <si>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</si>
  <si>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</si>
  <si>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</si>
  <si>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</si>
  <si>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</si>
  <si>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</si>
  <si>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</si>
  <si>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</si>
  <si>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</si>
  <si>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</si>
  <si>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</si>
  <si>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</si>
  <si>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</si>
  <si>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</si>
  <si>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</si>
  <si>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</si>
  <si>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</si>
  <si>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</si>
  <si>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</si>
  <si>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</si>
  <si>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</si>
  <si>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</si>
  <si>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</si>
  <si>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</si>
  <si>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</si>
  <si>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</si>
  <si>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</si>
  <si>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</si>
  <si>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</si>
  <si>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</si>
  <si>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</si>
  <si>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</si>
  <si>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</si>
  <si>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</si>
  <si>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</si>
  <si>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</si>
  <si>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</si>
  <si>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</si>
  <si>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</si>
  <si>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</si>
  <si>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</si>
  <si>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</si>
  <si>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</si>
  <si>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</si>
  <si>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</si>
  <si>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</si>
  <si>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</si>
  <si>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</si>
  <si>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</si>
  <si>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</si>
  <si>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</si>
  <si>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</si>
  <si>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</si>
  <si>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</si>
  <si>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</si>
  <si>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</si>
  <si>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</si>
  <si>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</si>
  <si>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</si>
  <si>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</si>
  <si>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</si>
  <si>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</si>
  <si>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</si>
  <si>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</si>
  <si>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</si>
  <si>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</si>
  <si>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</si>
  <si>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</si>
  <si>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</si>
  <si>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</si>
  <si>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</si>
  <si>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</si>
  <si>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</si>
  <si>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</si>
  <si>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</si>
  <si>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</si>
  <si>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</si>
  <si>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</si>
  <si>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</si>
  <si>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</si>
  <si>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</si>
  <si>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</si>
  <si>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</si>
  <si>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</si>
  <si>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</si>
  <si>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</si>
  <si>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</si>
  <si>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</si>
  <si>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</si>
  <si>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</si>
  <si>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</si>
  <si>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</si>
  <si>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</si>
  <si>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</si>
  <si>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</si>
  <si>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</si>
  <si>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</si>
  <si>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</si>
  <si>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</si>
  <si>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</si>
  <si>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</si>
  <si>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</si>
  <si>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</si>
  <si>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</si>
  <si>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</si>
  <si>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</si>
  <si>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</si>
  <si>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</si>
  <si>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</si>
  <si>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</si>
  <si>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</si>
  <si>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</si>
  <si>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</si>
  <si>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</si>
  <si>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</si>
  <si>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</si>
  <si>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</si>
  <si>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</si>
  <si>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</si>
  <si>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</si>
  <si>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</si>
  <si>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</si>
  <si>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</si>
  <si>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</si>
  <si>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</si>
  <si>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</si>
  <si>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</si>
  <si>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</si>
  <si>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</si>
  <si>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</si>
  <si>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</si>
  <si>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</si>
  <si>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</si>
  <si>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</si>
  <si>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</si>
  <si>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</si>
  <si>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</si>
  <si>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</si>
  <si>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</si>
  <si>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</si>
  <si>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</si>
  <si>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</si>
  <si>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</si>
  <si>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</si>
  <si>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</si>
  <si>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</si>
  <si>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</si>
  <si>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</si>
  <si>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</si>
  <si>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</si>
  <si>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</si>
  <si>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</si>
  <si>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</si>
  <si>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</si>
  <si>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</si>
  <si>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</si>
  <si>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</si>
  <si>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</si>
  <si>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</si>
  <si>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</si>
  <si>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</si>
  <si>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</si>
  <si>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</si>
  <si>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</si>
  <si>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</si>
  <si>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</si>
  <si>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</si>
  <si>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</si>
  <si>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</si>
  <si>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</si>
  <si>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</si>
  <si>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</si>
  <si>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</si>
  <si>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</si>
  <si>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</si>
  <si>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</si>
  <si>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</si>
  <si>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</si>
  <si>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</si>
  <si>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</si>
  <si>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</si>
  <si>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</si>
  <si>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</si>
  <si>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</si>
  <si>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</si>
  <si>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</si>
  <si>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</si>
  <si>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</si>
  <si>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</si>
  <si>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</si>
  <si>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</si>
  <si>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</si>
  <si>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</si>
  <si>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</si>
  <si>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</si>
  <si>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</si>
  <si>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</si>
  <si>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</si>
  <si>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</si>
  <si>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</si>
  <si>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</si>
  <si>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</si>
  <si>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</si>
  <si>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</si>
  <si>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</si>
  <si>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</si>
  <si>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</si>
  <si>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</si>
  <si>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</si>
  <si>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</si>
  <si>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</si>
  <si>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</si>
  <si>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</si>
  <si>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</si>
  <si>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</si>
  <si>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</si>
  <si>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</si>
  <si>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</si>
  <si>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</si>
  <si>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</si>
  <si>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</si>
  <si>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</si>
  <si>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</si>
  <si>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</si>
  <si>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</si>
  <si>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</si>
  <si>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</si>
  <si>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</si>
  <si>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</si>
  <si>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</si>
  <si>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</si>
  <si>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</si>
  <si>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</si>
  <si>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</si>
  <si>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</si>
  <si>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</si>
  <si>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</si>
  <si>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</si>
  <si>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</si>
  <si>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</si>
  <si>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</si>
  <si>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</si>
  <si>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</si>
  <si>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</si>
  <si>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</si>
  <si>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</si>
  <si>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</si>
  <si>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</si>
  <si>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</si>
  <si>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</si>
  <si>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</si>
  <si>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</si>
  <si>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</si>
  <si>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</si>
  <si>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</si>
  <si>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</si>
  <si>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</si>
  <si>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</si>
  <si>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</si>
  <si>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</si>
  <si>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</si>
  <si>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</si>
  <si>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</si>
  <si>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</si>
  <si>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</si>
  <si>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</si>
  <si>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</si>
  <si>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</si>
  <si>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</si>
  <si>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</si>
  <si>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</si>
  <si>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</si>
  <si>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</si>
  <si>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</si>
  <si>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</si>
  <si>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</si>
  <si>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</si>
  <si>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</si>
  <si>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</si>
  <si>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</si>
  <si>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</si>
  <si>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</si>
  <si>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</si>
  <si>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</si>
  <si>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</si>
  <si>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</si>
  <si>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</si>
  <si>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</si>
  <si>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</si>
  <si>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</si>
  <si>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</si>
  <si>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</si>
  <si>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</si>
  <si>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</si>
  <si>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</si>
  <si>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</si>
  <si>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</si>
  <si>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</si>
  <si>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</si>
  <si>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</si>
  <si>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</si>
  <si>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</si>
  <si>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</si>
  <si>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</si>
  <si>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</si>
  <si>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</si>
  <si>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</si>
  <si>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</si>
  <si>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</si>
  <si>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</si>
  <si>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</si>
  <si>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</si>
  <si>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</si>
  <si>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</si>
  <si>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</si>
  <si>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</si>
  <si>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</si>
  <si>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</si>
  <si>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</si>
  <si>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</si>
  <si>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</si>
  <si>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</si>
  <si>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</si>
  <si>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</si>
  <si>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</si>
  <si>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</si>
  <si>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</si>
  <si>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</si>
  <si>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</si>
  <si>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</si>
  <si>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</si>
  <si>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</si>
  <si>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</si>
  <si>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</si>
  <si>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</si>
  <si>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</si>
  <si>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</si>
  <si>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</si>
  <si>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</si>
  <si>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</si>
  <si>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</si>
  <si>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</si>
  <si>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</si>
  <si>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</si>
  <si>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</si>
  <si>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</si>
  <si>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</si>
  <si>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</si>
  <si>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</si>
  <si>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</si>
  <si>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</si>
  <si>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</si>
  <si>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</si>
  <si>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</si>
  <si>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</si>
  <si>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</si>
  <si>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</si>
  <si>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</si>
  <si>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</si>
  <si>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</si>
  <si>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</si>
  <si>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</si>
  <si>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</si>
  <si>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</si>
  <si>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</si>
  <si>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</si>
  <si>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</si>
  <si>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</si>
  <si>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</si>
  <si>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</si>
  <si>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</si>
  <si>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</si>
  <si>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</si>
  <si>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</si>
  <si>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</si>
  <si>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</si>
  <si>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</si>
  <si>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</si>
  <si>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</si>
  <si>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</si>
  <si>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</si>
  <si>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</si>
  <si>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</si>
  <si>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</si>
  <si>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</si>
  <si>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</si>
  <si>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</si>
  <si>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</si>
  <si>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</si>
  <si>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</si>
  <si>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</si>
  <si>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</si>
  <si>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</si>
  <si>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</si>
  <si>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</si>
  <si>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</si>
  <si>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</si>
  <si>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</si>
  <si>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</si>
  <si>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</si>
  <si>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</si>
  <si>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</si>
  <si>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</si>
  <si>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</si>
  <si>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</si>
  <si>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</si>
  <si>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</si>
  <si>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</si>
  <si>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</si>
  <si>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</si>
  <si>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</si>
  <si>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</si>
  <si>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</si>
  <si>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</si>
  <si>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</si>
  <si>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</si>
  <si>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</si>
  <si>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</si>
  <si>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</si>
  <si>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</si>
  <si>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</si>
  <si>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</si>
  <si>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</si>
  <si>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</si>
  <si>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</si>
  <si>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</si>
  <si>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</si>
  <si>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</si>
  <si>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</si>
  <si>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</si>
  <si>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</si>
  <si>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</si>
  <si>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</si>
  <si>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</si>
  <si>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</si>
  <si>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</si>
  <si>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</si>
  <si>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</si>
  <si>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</si>
  <si>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</si>
  <si>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</si>
  <si>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</si>
  <si>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</si>
  <si>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</si>
  <si>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</si>
  <si>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</si>
  <si>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</si>
  <si>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</si>
  <si>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</si>
  <si>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</si>
  <si>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</si>
  <si>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</si>
  <si>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</si>
  <si>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</si>
  <si>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</si>
  <si>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</si>
  <si>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</si>
  <si>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</si>
  <si>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</si>
  <si>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</si>
  <si>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</si>
  <si>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</si>
  <si>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</si>
  <si>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</si>
  <si>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</si>
  <si>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</si>
  <si>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</si>
  <si>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</si>
  <si>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</si>
  <si>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</si>
  <si>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</si>
  <si>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</si>
  <si>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</si>
  <si>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</si>
  <si>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</si>
  <si>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</si>
  <si>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</si>
  <si>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</si>
  <si>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</si>
  <si>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</si>
  <si>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</si>
  <si>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</si>
  <si>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</si>
  <si>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</si>
  <si>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</si>
  <si>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</si>
  <si>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</si>
  <si>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</si>
  <si>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</si>
  <si>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</si>
  <si>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</si>
  <si>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</si>
  <si>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</si>
  <si>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</si>
  <si>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</si>
  <si>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</si>
  <si>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</si>
  <si>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</si>
  <si>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</si>
  <si>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</si>
  <si>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</si>
  <si>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</si>
  <si>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</si>
  <si>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</si>
  <si>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</si>
  <si>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</si>
  <si>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</si>
  <si>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</si>
  <si>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</si>
  <si>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</si>
  <si>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</si>
  <si>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</si>
  <si>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</si>
  <si>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</si>
  <si>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</si>
  <si>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</si>
  <si>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</si>
  <si>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</si>
  <si>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</si>
  <si>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</si>
  <si>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</si>
  <si>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</si>
  <si>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</si>
  <si>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</si>
  <si>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</si>
  <si>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</si>
  <si>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</si>
  <si>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</si>
  <si>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</si>
  <si>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</si>
  <si>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</si>
  <si>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</si>
  <si>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</si>
  <si>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</si>
  <si>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</si>
  <si>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</si>
  <si>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</si>
  <si>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</si>
  <si>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</si>
  <si>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</si>
  <si>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</si>
  <si>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</si>
  <si>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</si>
  <si>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</si>
  <si>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</si>
  <si>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</si>
  <si>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</si>
  <si>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</si>
  <si>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</si>
  <si>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</si>
  <si>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</si>
  <si>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</si>
  <si>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</si>
  <si>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</si>
  <si>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</si>
  <si>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</si>
  <si>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</si>
  <si>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</si>
  <si>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</si>
  <si>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</si>
  <si>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</si>
  <si>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</si>
  <si>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</si>
  <si>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</si>
  <si>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</si>
  <si>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</si>
  <si>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</si>
  <si>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</si>
  <si>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</si>
  <si>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</si>
  <si>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</si>
  <si>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</si>
  <si>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</si>
  <si>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</si>
  <si>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</si>
  <si>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</si>
  <si>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</si>
  <si>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</si>
  <si>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</si>
  <si>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</si>
  <si>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</si>
  <si>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</si>
  <si>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</si>
  <si>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</si>
  <si>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</si>
  <si>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</si>
  <si>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</si>
  <si>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</si>
  <si>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</si>
  <si>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</si>
  <si>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</si>
  <si>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</si>
  <si>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</si>
  <si>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</si>
  <si>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</si>
  <si>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</si>
  <si>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</si>
  <si>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</si>
  <si>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</si>
  <si>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</si>
  <si>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</si>
  <si>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</si>
  <si>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</si>
  <si>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</si>
  <si>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</si>
  <si>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</si>
  <si>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</si>
  <si>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</si>
  <si>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</si>
  <si>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</si>
  <si>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</si>
  <si>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</si>
  <si>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</si>
  <si>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</si>
  <si>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</si>
  <si>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</si>
  <si>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</si>
  <si>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</si>
  <si>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</si>
  <si>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</si>
  <si>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</si>
  <si>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</si>
  <si>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</si>
  <si>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</si>
  <si>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</si>
  <si>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</si>
  <si>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</si>
  <si>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</si>
  <si>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</si>
  <si>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</si>
  <si>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</si>
  <si>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</si>
  <si>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</si>
  <si>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</si>
  <si>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</si>
  <si>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</si>
  <si>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</si>
  <si>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</si>
  <si>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</si>
  <si>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</si>
  <si>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</si>
  <si>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</si>
  <si>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</si>
  <si>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</si>
  <si>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</si>
  <si>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</si>
  <si>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</si>
  <si>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</si>
  <si>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</si>
  <si>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</si>
  <si>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</si>
  <si>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</si>
  <si>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</si>
  <si>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</si>
  <si>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</si>
  <si>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</si>
  <si>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</si>
  <si>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</si>
  <si>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</si>
  <si>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</si>
  <si>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</si>
  <si>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</si>
  <si>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</si>
  <si>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</si>
  <si>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</si>
  <si>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</si>
  <si>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</si>
  <si>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</si>
  <si>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</si>
  <si>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</si>
  <si>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</si>
  <si>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</si>
  <si>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</si>
  <si>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</si>
  <si>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</si>
  <si>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</si>
  <si>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</si>
  <si>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</si>
  <si>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</si>
  <si>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</si>
  <si>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</si>
  <si>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</si>
  <si>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</si>
  <si>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</si>
  <si>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</si>
  <si>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</si>
  <si>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</si>
  <si>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</si>
  <si>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</si>
  <si>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</si>
  <si>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</si>
  <si>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</si>
  <si>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</si>
  <si>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</si>
  <si>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</si>
  <si>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</si>
  <si>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</si>
  <si>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</si>
  <si>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</si>
  <si>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</si>
  <si>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</si>
  <si>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</si>
  <si>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</si>
  <si>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</si>
  <si>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</si>
  <si>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</si>
  <si>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</si>
  <si>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</si>
  <si>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</si>
  <si>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</si>
  <si>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</si>
  <si>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</si>
  <si>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</si>
  <si>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</si>
  <si>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</si>
  <si>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</si>
  <si>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</si>
  <si>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</si>
  <si>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</si>
  <si>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</si>
  <si>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</si>
  <si>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</si>
  <si>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</si>
  <si>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</si>
  <si>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</si>
  <si>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</si>
  <si>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</si>
  <si>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</si>
  <si>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</si>
  <si>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</si>
  <si>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</si>
  <si>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</si>
  <si>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</si>
  <si>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</si>
  <si>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</si>
  <si>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</si>
  <si>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</si>
  <si>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</si>
  <si>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</si>
  <si>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</si>
  <si>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</si>
  <si>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</si>
  <si>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</si>
  <si>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</si>
  <si>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</si>
  <si>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</si>
  <si>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</si>
  <si>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</si>
  <si>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</si>
  <si>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</si>
  <si>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</si>
  <si>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</si>
  <si>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</si>
  <si>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</si>
  <si>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</si>
  <si>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</si>
  <si>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</si>
  <si>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</si>
  <si>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</si>
  <si>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</si>
  <si>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</si>
  <si>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</si>
  <si>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</si>
  <si>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</si>
  <si>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</si>
  <si>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</si>
  <si>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</si>
  <si>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</si>
  <si>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</si>
  <si>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</si>
  <si>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</si>
  <si>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</si>
  <si>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</si>
  <si>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</si>
  <si>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</si>
  <si>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</si>
  <si>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</si>
  <si>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</si>
  <si>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</si>
  <si>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</si>
  <si>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</si>
  <si>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</si>
  <si>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</si>
  <si>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</si>
  <si>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</si>
  <si>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</si>
  <si>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</si>
  <si>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</si>
  <si>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</si>
  <si>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</si>
  <si>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</si>
  <si>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</si>
  <si>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</si>
  <si>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</si>
  <si>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</si>
  <si>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</si>
  <si>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</si>
  <si>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</si>
  <si>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</si>
  <si>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</si>
  <si>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</si>
  <si>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</si>
  <si>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</si>
  <si>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</si>
  <si>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</si>
  <si>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</si>
  <si>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</si>
  <si>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</si>
  <si>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</si>
  <si>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</si>
  <si>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</si>
  <si>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</si>
  <si>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</si>
  <si>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</si>
  <si>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</si>
  <si>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</si>
  <si>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</si>
  <si>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</si>
  <si>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</si>
  <si>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</si>
  <si>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</si>
  <si>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</si>
  <si>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</si>
  <si>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</si>
  <si>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</si>
  <si>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</si>
  <si>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</si>
  <si>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</si>
  <si>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</si>
  <si>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</si>
  <si>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</si>
  <si>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</si>
  <si>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</si>
  <si>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</si>
  <si>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</si>
  <si>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</si>
  <si>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</si>
  <si>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</si>
  <si>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</si>
  <si>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</si>
  <si>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</si>
  <si>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</si>
  <si>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</si>
  <si>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</si>
  <si>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</si>
  <si>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</si>
  <si>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</si>
  <si>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</si>
  <si>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</si>
  <si>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</si>
  <si>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</si>
  <si>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</si>
  <si>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</si>
  <si>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</si>
  <si>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</si>
  <si>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</si>
  <si>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</si>
  <si>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</si>
  <si>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</si>
  <si>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</si>
  <si>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</si>
  <si>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</si>
  <si>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</si>
  <si>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</si>
  <si>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</si>
  <si>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</si>
  <si>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</si>
  <si>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</si>
  <si>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</si>
  <si>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</si>
  <si>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</si>
  <si>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</si>
  <si>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</si>
  <si>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</si>
  <si>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</si>
  <si>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</si>
  <si>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</si>
  <si>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</si>
  <si>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</si>
  <si>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</si>
  <si>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</si>
  <si>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</si>
  <si>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</si>
  <si>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</si>
  <si>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</si>
  <si>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</si>
  <si>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</si>
  <si>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</si>
  <si>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</si>
  <si>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</si>
  <si>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</si>
  <si>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</si>
  <si>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</si>
  <si>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</si>
  <si>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</si>
  <si>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</si>
  <si>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</si>
  <si>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</si>
  <si>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</si>
  <si>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</si>
  <si>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</si>
  <si>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</si>
  <si>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</si>
  <si>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</si>
  <si>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</si>
  <si>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</si>
  <si>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</si>
  <si>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</si>
  <si>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</si>
  <si>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</si>
  <si>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</si>
  <si>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</si>
  <si>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</si>
  <si>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</si>
  <si>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</si>
  <si>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</si>
  <si>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</si>
  <si>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</si>
  <si>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</si>
  <si>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</si>
  <si>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</si>
  <si>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</si>
  <si>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</si>
  <si>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</si>
  <si>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</si>
  <si>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</si>
  <si>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</si>
  <si>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</si>
  <si>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</si>
  <si>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</si>
  <si>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</si>
  <si>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</si>
  <si>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</si>
  <si>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</si>
  <si>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</si>
  <si>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</si>
  <si>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</si>
  <si>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</si>
  <si>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</si>
  <si>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</si>
  <si>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</si>
  <si>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</si>
  <si>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</si>
  <si>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</si>
  <si>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</si>
  <si>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</si>
  <si>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</si>
  <si>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</si>
  <si>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</si>
  <si>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</si>
  <si>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</si>
  <si>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</si>
  <si>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</si>
  <si>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</si>
  <si>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</si>
  <si>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</si>
  <si>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</si>
  <si>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</si>
  <si>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</si>
  <si>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</si>
  <si>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</si>
  <si>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</si>
  <si>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</si>
  <si>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</si>
  <si>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</si>
  <si>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</si>
  <si>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</si>
  <si>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</si>
  <si>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</si>
  <si>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</si>
  <si>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</si>
  <si>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</si>
  <si>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</si>
  <si>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</si>
  <si>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</si>
  <si>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</si>
  <si>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</si>
  <si>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</si>
  <si>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</si>
  <si>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</si>
  <si>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</si>
  <si>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</si>
  <si>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</si>
  <si>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</si>
  <si>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</si>
  <si>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</si>
  <si>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</si>
  <si>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</si>
  <si>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</si>
  <si>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</si>
  <si>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</si>
  <si>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</si>
  <si>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</si>
  <si>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</si>
  <si>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</si>
  <si>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</si>
  <si>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</si>
  <si>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</si>
  <si>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</si>
  <si>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</si>
  <si>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</si>
  <si>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</si>
  <si>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</si>
  <si>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</si>
  <si>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</si>
  <si>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</si>
  <si>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</si>
  <si>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</si>
  <si>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</si>
  <si>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</si>
  <si>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</si>
  <si>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</si>
  <si>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</si>
  <si>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</si>
  <si>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</si>
  <si>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</si>
  <si>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</si>
  <si>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</si>
  <si>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</si>
  <si>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</si>
  <si>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</si>
  <si>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</si>
  <si>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</si>
  <si>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</si>
  <si>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</si>
  <si>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</si>
  <si>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</si>
  <si>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</si>
  <si>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</si>
  <si>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</si>
  <si>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</si>
  <si>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</si>
  <si>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</si>
  <si>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</si>
  <si>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</si>
  <si>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</si>
  <si>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</si>
  <si>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</si>
  <si>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</si>
  <si>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</si>
  <si>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</si>
  <si>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</si>
  <si>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</si>
  <si>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</si>
  <si>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</si>
  <si>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</si>
  <si>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</si>
  <si>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</si>
  <si>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</si>
  <si>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</si>
  <si>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</si>
  <si>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</si>
  <si>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</si>
  <si>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</si>
  <si>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</si>
  <si>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</si>
  <si>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</si>
  <si>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</si>
  <si>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</si>
  <si>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</si>
  <si>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</si>
  <si>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</si>
  <si>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</si>
  <si>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</si>
  <si>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</si>
  <si>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</si>
  <si>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</si>
  <si>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</si>
  <si>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</si>
  <si>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</si>
  <si>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</si>
  <si>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</si>
  <si>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</si>
  <si>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</si>
  <si>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</si>
  <si>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</si>
  <si>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</si>
  <si>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</si>
  <si>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</si>
  <si>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</si>
  <si>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</si>
  <si>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</si>
  <si>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</si>
  <si>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</si>
  <si>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</si>
  <si>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</si>
  <si>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</si>
  <si>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</si>
  <si>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</si>
  <si>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</si>
  <si>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</si>
  <si>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</si>
  <si>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</si>
  <si>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</si>
  <si>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</si>
  <si>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</si>
  <si>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</si>
  <si>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</si>
  <si>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</si>
  <si>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</si>
  <si>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</si>
  <si>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</si>
  <si>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</si>
  <si>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</si>
  <si>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</si>
  <si>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</si>
  <si>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</si>
  <si>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</si>
  <si>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</si>
  <si>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</si>
  <si>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</si>
  <si>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</si>
  <si>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</si>
  <si>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</si>
  <si>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</si>
  <si>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</si>
  <si>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</si>
  <si>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</si>
  <si>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</si>
  <si>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</si>
  <si>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</si>
  <si>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</si>
  <si>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</si>
  <si>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</si>
  <si>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</si>
  <si>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</si>
  <si>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</si>
  <si>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</si>
  <si>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</si>
  <si>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</si>
  <si>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</si>
  <si>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</si>
  <si>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</si>
  <si>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</si>
  <si>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</si>
  <si>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</si>
  <si>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</si>
  <si>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</si>
  <si>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</si>
  <si>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</si>
  <si>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</si>
  <si>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</si>
  <si>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</si>
  <si>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</si>
  <si>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</si>
  <si>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</si>
  <si>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</si>
  <si>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</si>
  <si>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</si>
  <si>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</si>
  <si>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</si>
  <si>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</si>
  <si>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</si>
  <si>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</si>
  <si>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</si>
  <si>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</si>
  <si>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</si>
  <si>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</si>
  <si>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</si>
  <si>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</si>
  <si>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</si>
  <si>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</si>
  <si>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</si>
  <si>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</si>
  <si>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</si>
  <si>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</si>
  <si>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</si>
  <si>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</si>
  <si>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</si>
  <si>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</si>
  <si>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</si>
  <si>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</si>
  <si>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</si>
  <si>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</si>
  <si>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</si>
  <si>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</si>
  <si>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</si>
  <si>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</si>
  <si>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</si>
  <si>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</si>
  <si>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</si>
  <si>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</si>
  <si>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</si>
  <si>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</si>
  <si>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</si>
  <si>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</si>
  <si>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</si>
  <si>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</si>
  <si>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</si>
  <si>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</si>
  <si>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</si>
  <si>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</si>
  <si>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</si>
  <si>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</si>
  <si>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</si>
  <si>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</si>
  <si>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</si>
  <si>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</si>
  <si>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</si>
  <si>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</si>
  <si>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</si>
  <si>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PCM-20251119-00001952</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</si>
  <si>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</si>
  <si>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</si>
  <si>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</si>
  <si>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</si>
  <si>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</si>
  <si>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</si>
  <si>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</si>
  <si>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</si>
  <si>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</si>
  <si>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Emergency</t>
  </si>
  <si>
    <t>SCECO Blackout in Hajj area Team checking one by one</t>
  </si>
  <si>
    <t xml:space="preserve"> EM team facing access issue as located in Kodana ( new Mamsha) , no access by care</t>
  </si>
  <si>
    <t xml:space="preserve">EM Team facing access issue as all Road closed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</si>
</sst>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5" totalsRowShown="0" headerRowDxfId="64" dataDxfId="63" headerRowBorderDxfId="61" tableBorderDxfId="62">
  <autoFilter ref="A1:L97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1" totalsRowShown="0" headerRowDxfId="48" dataDxfId="47" headerRowBorderDxfId="45" tableBorderDxfId="46" totalsRowBorderDxfId="44">
  <autoFilter ref="A1:L4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5" totalsRowShown="0" headerRowDxfId="31" dataDxfId="30" headerRowBorderDxfId="28" tableBorderDxfId="29">
  <autoFilter ref="A1:L1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6" totalsRowShown="0" headerRowDxfId="15" dataDxfId="14" headerRowBorderDxfId="12" tableBorderDxfId="13">
  <autoFilter ref="A1:L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317.92050011573883</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45980.868925810188</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45980.868926041665</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45980.868926041665</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45980.868926041665</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45980.868926041665</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45980.868926041665</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45980.868926041665</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45980.868926041665</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45980.868926041665</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45980.868926041665</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45980.868926041665</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45980.868926041665</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45980.868926041665</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45980.868926041665</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45980.868926041665</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45980.868926041665</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45980.868926041665</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45980.868926041665</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45980.868926041665</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45980.868926041665</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45980.868926041665</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45980.868926041665</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45980.868926041665</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45980.868926041665</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45980.868926041665</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45980.868926041665</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45980.868926041665</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45980.868926041665</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45980.868926041665</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45980.868926041665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45980.868926041665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45980.868926041665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45980.868926041665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45980.868926041665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45980.868926041665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45980.868926041665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45980.868926041665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45980.868926041665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45980.868926041665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45980.868926041665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45980.868926041665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45980.868926041665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45980.868926041665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45980.868926041665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45980.868926041665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45980.868926041665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45980.868926041665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45980.868926041665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45980.868926041665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45980.868926041665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45980.868926041665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45980.868926041665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45980.868926041665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45980.868926041665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45980.868926041665</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F5AFD77-B46D-4888-8373-9C5BD1ACCDFF}"/>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155.8690880787035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45980.868926041665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45980.868926041665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45980.868926041665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45980.868926041665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45980.868926041665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45980.868926041665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45980.868926041665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45980.868926041665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45980.868926041665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45980.868926041665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45980.868926041665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45980.868926041665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45980.868926041665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45980.868926041665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45980.868926041665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45980.868926041665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45980.868926041665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45980.868926041665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45980.868926041665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45980.868926041665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45980.868926041665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45980.868926041665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45980.868926041665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45980.868926041665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45980.868926041665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45980.868926041665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45980.868926041665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45980.868926041665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45980.868926041665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45980.868926041665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45980.868926041665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45980.868926041665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45980.868926041665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45980.868926041665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45980.868926041665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45980.868926041665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45980.868926041665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45980.868926041665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45980.868926041665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45980.868926041665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45980.868926041665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45980.868926041665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45980.868926041665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45980.868926041665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45980.868926041665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45980.868926041665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45980.868926041665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45980.868926041665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45980.868926041665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45980.868926041665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45980.868926041665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45980.868926041665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45980.868926041665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45980.868926041665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45980.868926041665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45980.868926041665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45980.868926041665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45980.868926041665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45980.868926041665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45980.868926041665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45980.868926041665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45980.868926041665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45980.868926041665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45980.868926041665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45980.868926041665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45980.868926041665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45980.868926041665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45980.868926041665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45980.868926041665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45980.868926041665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45980.868926041665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45980.868926041665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45980.868926041665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45980.868926041665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45980.868926041665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45980.868926041665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45980.868926041665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45980.868926041665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45980.868926041665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45980.868926041665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45980.868926041665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45980.868926041665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45980.868926041665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45980.868926041665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45980.868926041665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45980.868926041665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45980.868926041665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45980.868926041665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45980.868926041665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45980.868926041665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45980.868926041665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45980.868926041665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45980.868926041665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45980.868926041665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45980.868926041665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45980.868926041665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45980.868926041665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45980.868926041665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45980.868926041665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45980.868926041665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45980.868926041665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45980.868926041665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45980.868926041665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45980.868926041665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45980.868926041665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45980.868926041665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45980.868926041665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45980.868926041665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45980.868926041665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45980.868926041665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45980.868926041665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45980.868926041665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45980.868926041665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45980.868926041665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45980.868926041665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45980.868926041665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45980.868926041665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45980.868926041665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45980.868926041665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45980.868926041665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45980.868926041665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45980.868926041665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45980.868926041665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45980.868926041665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45980.868926041665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45980.868926041665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45980.868926041665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45980.868926041665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45980.868926041665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45980.868926041665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45980.868926041665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45980.868926041665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45980.868926041665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45980.868926041665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45980.868926041665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45980.868926041665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45980.868926041665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45980.868926041665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45980.868926041665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45980.868926041665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45980.868926041665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45980.868926041665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45980.868926041665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45980.868926041665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45980.868926041665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45980.868926041665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45980.868926041665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45980.868926041665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45980.868926041665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45980.868926041665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45980.868926041665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45980.868926041665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45980.868926041665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45980.868926041665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45980.868926041665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45980.868926041665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45980.868926041665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45980.868926041665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45980.868926041665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45980.868926041665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45980.868926041665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45980.868926041665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45980.868926041665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45980.868926041665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45980.868926041665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45980.868926041665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45980.868926041665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45980.868926041665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45980.868926041665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45980.868926041665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45980.868926041665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45980.868926041665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45980.868926041665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45980.868926041665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45980.868926041665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45980.868926041665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45980.868926041665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45980.868926041665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45980.868926041665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45980.868926041665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45980.868926041665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45980.868926041665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5"/>
  <sheetViews>
    <sheetView workbookViewId="0">
      <selection activeCell="D2" sqref="D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64" ca="1" si="0">IFERROR(NOW()-F2,"-")</f>
        <v>45980.868926041665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45980.868926041665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45980.868926041665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45980.868926041665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45980.868926041665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45980.868926041665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45980.868926041665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45980.868926041665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45980.868926041665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45980.868926041665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45980.868926041665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45980.868926041665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45980.868926041665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45980.868926041665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45980.868926041665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45980.868926041665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45980.868926041665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45980.868926041665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45980.868926041665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45980.868926041665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45980.868926041665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45980.868926041665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45980.868926041665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45980.868926041665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45980.868926041665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45980.868926041665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45980.868926041665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45980.868926041665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45980.868926041665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45980.868926041665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45980.868926041665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45980.868926041665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45980.868926041665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45980.868926041665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45980.868926041665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45980.868926041665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45980.868926041665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45980.868926041665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45980.868926041665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45980.868926041665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45980.868926041665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45980.868926041665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45980.868926041665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45980.868926041665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45980.868926041665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45980.868926041665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45980.868926041665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45980.868926041665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45980.868926041665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45980.868926041665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45980.868926041665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45980.868926041665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45980.868926041665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45980.868926041665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45980.868926041665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45980.868926041665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45980.868926041665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45980.868926041665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45980.868926041665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45980.868926041665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45980.868926041665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45980.868926041665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45980.868926041665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ref="G65:G128" ca="1" si="1">IFERROR(NOW()-F65,"-")</f>
        <v>45980.868926041665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45980.868926041665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45980.868926041665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45980.868926041665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45980.868926041665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45980.868926041665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45980.868926041665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45980.868926041665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45980.868926041665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45980.868926041665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45980.868926041665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45980.868926041665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45980.868926041665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45980.868926041665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45980.868926041665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45980.868926041665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45980.868926041665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45980.868926041665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45980.868926041665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45980.868926041665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45980.868926041665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45980.868926041665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45980.868926041665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45980.868926041665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45980.868926041665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45980.868926041665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45980.868926041665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45980.868926041665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45980.868926041665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45980.868926041665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45980.868926041665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45980.868926041665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45980.868926041665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45980.868926041665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45980.868926041665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45980.868926041665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45980.868926041665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45980.868926041665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45980.868926041665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45980.868926041665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45980.868926041665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45980.868926041665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45980.868926041665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45980.868926041665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45980.868926041665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45980.868926041665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45980.868926041665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45980.868926041665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45980.868926041665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45980.868926041665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45980.868926041665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45980.868926041665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45980.868926041665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45980.868926041665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45980.868926041665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45980.868926041665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45980.868926041665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45980.868926041665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45980.868926041665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45980.868926041665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45980.868926041665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45980.868926041665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45980.868926041665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45980.868926041665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ref="G129:G192" ca="1" si="2">IFERROR(NOW()-F129,"-")</f>
        <v>45980.868926041665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45980.868926041665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45980.868926041665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45980.868926041665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45980.868926041665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45980.868926041665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45980.868926041665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45980.868926041665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45980.868926041665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45980.868926041665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45980.868926041665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45980.868926041665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45980.868926041665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45980.868926041665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45980.868926041665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45980.868926041665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45980.868926041665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45980.868926041665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45980.868926041665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45980.868926041665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45980.868926041665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45980.868926041665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45980.868926041665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45980.868926041665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45980.868926041665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45980.868926041665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45980.868926041665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45980.868926041665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45980.868926041665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45980.868926041665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45980.868926041665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45980.868926041665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45980.868926041665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45980.868926041665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45980.868926041665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45980.868926041665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45980.868926041665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45980.868926041665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45980.868926041665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45980.868926041665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45980.868926041665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45980.868926041665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45980.868926041665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45980.868926041665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45980.868926041665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45980.868926041665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45980.868926041665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45980.868926041665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45980.868926041665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45980.868926041665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45980.868926041665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45980.868926041665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45980.868926041665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45980.868926041665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45980.868926041665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45980.868926041665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45980.868926041665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45980.868926041665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45980.868926041665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45980.868926041665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45980.868926041665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45980.868926041665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45980.868926041665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45980.868926041665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ref="G193:G256" ca="1" si="3">IFERROR(NOW()-F193,"-")</f>
        <v>45980.868926041665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45980.868926041665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45980.868926041665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45980.868926041665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45980.868926041665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45980.868926041665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45980.868926041665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45980.868926041665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45980.868926041665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45980.868926041665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45980.868926041665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45980.868926041665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45980.868926041665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45980.868926041665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45980.868926041665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45980.868926041665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45980.868926041665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45980.868926041665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45980.868926041665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45980.868926041665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45980.868926041665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45980.868926041665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45980.868926041665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45980.868926041665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45980.868926041665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45980.868926041665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45980.868926041665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45980.868926041665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45980.868926041665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45980.868926041665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45980.868926041665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45980.868926041665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45980.868926041665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45980.868926041665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45980.868926041665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45980.868926041665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45980.868926041665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45980.868926041665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45980.868926041665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45980.868926041665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45980.868926041665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45980.868926041665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45980.868926041665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45980.868926041665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45980.868926041665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45980.868926041665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45980.868926041665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45980.868926041665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45980.868926041665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45980.868926041665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45980.868926041665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45980.868926041665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45980.868926041665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45980.868926041665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45980.868926041665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45980.868926041665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45980.868926041665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45980.868926041665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45980.868926041665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45980.868926041665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45980.868926041665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45980.868926041665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45980.868926041665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45980.868926041665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ref="G257:G320" ca="1" si="4">IFERROR(NOW()-F257,"-")</f>
        <v>45980.868926041665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45980.868926041665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45980.868926041665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45980.868926041665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45980.868926041665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45980.868926041665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45980.868926041665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45980.868926041665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45980.868926041665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45980.868926041665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45980.868926041665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45980.868926041665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45980.868926041665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45980.868926041665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45980.868926041665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45980.868926041665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45980.868926041665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45980.868926041665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45980.868926041665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45980.868926041665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45980.868926041665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45980.868926041665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45980.868926041665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45980.868926041665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45980.868926041665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45980.868926041665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45980.868926041665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45980.868926041665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45980.868926041665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45980.868926041665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45980.868926041665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45980.868926041665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45980.868926041665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45980.868926041665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45980.868926041665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45980.868926041665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45980.868926041665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45980.868926041665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45980.868926041665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45980.868926041665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45980.868926041665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45980.868926041665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45980.868926041665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45980.868926041665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45980.868926041665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45980.868926041665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45980.868926041665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45980.868926041665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45980.868926041665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45980.868926041665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45980.868926041665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45980.868926041665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45980.868926041665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45980.868926041665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45980.868926041665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45980.868926041665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45980.868926041665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45980.868926041665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45980.868926041665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45980.868926041665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45980.868926041665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45980.868926041665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45980.868926041665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45980.868926041665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ref="G321:G384" ca="1" si="5">IFERROR(NOW()-F321,"-")</f>
        <v>45980.868926041665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45980.868926041665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45980.868926041665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45980.868926041665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45980.868926041665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45980.868926041665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45980.868926041665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45980.868926041665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45980.868926041665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45980.868926041665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45980.868926041665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45980.868926041665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45980.868926041665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45980.868926041665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45980.868926041665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45980.868926041665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45980.868926041665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45980.868926041665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45980.868926041665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45980.868926041665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45980.868926041665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45980.868926041665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45980.868926041665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45980.868926041665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45980.868926041665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45980.868926041665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45980.868926041665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45980.868926041665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45980.868926041665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45980.868926041665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45980.868926041665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45980.868926041665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45980.868926041665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45980.868926041665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45980.868926041665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45980.868926041665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45980.868926041665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45980.868926041665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45980.868926041665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45980.868926041665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45980.868926041665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45980.868926041665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45980.868926041665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45980.868926041665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45980.868926041665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45980.868926041665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45980.868926041665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45980.868926041665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45980.868926041665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45980.868926041665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45980.868926041665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45980.868926041665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45980.868926041665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45980.868926041665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45980.868926041665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45980.868926041665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45980.868926041665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45980.868926041665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45980.868926041665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45980.868926041665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45980.868926041665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45980.868926041665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45980.868926041665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45980.868926041665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ref="G385:G448" ca="1" si="6">IFERROR(NOW()-F385,"-")</f>
        <v>45980.868926041665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45980.868926041665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45980.868926041665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45980.868926041665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45980.868926041665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45980.868926041665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45980.868926041665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45980.868926041665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45980.868926041665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45980.868926041665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45980.868926041665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45980.868926041665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45980.868926041665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45980.868926041665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45980.868926041665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45980.868926041665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45980.868926041665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45980.868926041665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45980.868926041665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45980.868926041665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45980.868926041665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45980.868926041665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45980.868926041665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45980.868926041665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45980.868926041665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45980.868926041665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45980.868926041665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45980.868926041665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45980.868926041665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45980.868926041665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45980.868926041665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45980.868926041665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45980.868926041665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45980.868926041665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45980.868926041665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45980.868926041665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45980.868926041665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45980.868926041665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45980.868926041665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45980.868926041665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45980.868926041665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45980.868926041665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45980.868926041665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45980.868926041665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45980.868926041665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45980.868926041665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45980.868926041665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45980.868926041665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45980.868926041665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45980.868926041665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45980.868926041665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45980.868926041665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45980.868926041665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45980.868926041665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45980.868926041665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45980.868926041665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45980.868926041665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45980.868926041665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45980.868926041665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45980.868926041665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45980.868926041665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45980.868926041665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45980.868926041665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45980.868926041665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ref="G449:G512" ca="1" si="7">IFERROR(NOW()-F449,"-")</f>
        <v>45980.868926041665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45980.868926041665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45980.868926041665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45980.868926041665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45980.868926041665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45980.868926041665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45980.868926041665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45980.868926041665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45980.868926041665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45980.868926041665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45980.868926041665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45980.868926041665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45980.868926041665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45980.868926041665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45980.868926041665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45980.868926041665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45980.868926041665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45980.868926041665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45980.868926041665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45980.868926041665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45980.868926041665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45980.868926041665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45980.868926041665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45980.868926041665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45980.868926041665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45980.868926041665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45980.868926041665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45980.868926041665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45980.868926041665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45980.868926041665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45980.868926041665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45980.868926041665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45980.868926041665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45980.868926041665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45980.868926041665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45980.868926041665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45980.868926041665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45980.868926041665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45980.868926041665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45980.868926041665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45980.868926041665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45980.868926041665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45980.868926041665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45980.868926041665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45980.868926041665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45980.868926041665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45980.868926041665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45980.868926041665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45980.868926041665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45980.868926041665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45980.868926041665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45980.868926041665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45980.868926041665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45980.868926041665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45980.868926041665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45980.868926041665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45980.868926041665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45980.868926041665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45980.868926041665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45980.868926041665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45980.868926041665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45980.868926041665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45980.868926041665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45980.868926041665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ref="G513:G576" ca="1" si="8">IFERROR(NOW()-F513,"-")</f>
        <v>45980.868926041665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45980.868926041665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45980.868926041665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45980.868926041665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45980.868926041665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45980.868926041665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45980.868926041665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45980.868926041665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45980.868926041665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45980.868926041665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45980.868926041665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45980.868926041665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45980.868926041665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45980.868926041665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45980.868926041665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45980.868926041665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45980.868926041665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45980.868926041665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45980.868926041665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45980.868926041665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45980.868926041665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45980.868926041665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45980.868926041665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45980.868926041665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45980.868926041665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45980.868926041665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45980.868926041665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45980.868926041665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45980.868926041665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45980.868926041665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45980.868926041665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45980.868926041665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45980.868926041665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45980.868926041665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45980.868926041665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45980.868926041665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45980.868926041665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45980.868926041665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45980.868926041665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45980.868926041665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45980.868926041665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45980.868926041665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45980.868926041665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45980.868926041665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45980.868926041665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45980.868926041665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45980.868926041665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45980.868926041665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45980.868926041665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45980.868926041665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45980.868926041665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45980.868926041665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45980.868926041665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45980.868926041665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45980.868926041665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45980.868926041665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45980.868926041665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45980.868926041665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45980.868926041665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45980.868926041665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45980.868926041665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45980.868926041665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45980.868926041665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45980.868926041665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ref="G577:G640" ca="1" si="9">IFERROR(NOW()-F577,"-")</f>
        <v>45980.868926041665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45980.868926041665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45980.868926041665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45980.868926041665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45980.868926041665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45980.868926041665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45980.868926041665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45980.868926041665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45980.868926041665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45980.868926041665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45980.868926041665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45980.868926041665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45980.868926041665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45980.868926041665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45980.868926041665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45980.868926041665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45980.868926041665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45980.868926041665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45980.868926041665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45980.868926041665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45980.868926041665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45980.868926041665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45980.868926041665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45980.868926041665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45980.868926041665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45980.868926041665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45980.868926041665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45980.868926041665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45980.868926041665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45980.868926041665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45980.868926041665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45980.868926041665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45980.868926041665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45980.868926041665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45980.868926041665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45980.868926041665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45980.868926041665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45980.868926041665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45980.868926041665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45980.868926041665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45980.868926041665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45980.868926041665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45980.868926041665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45980.868926041665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45980.868926041665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45980.868926041665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45980.868926041665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45980.868926041665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45980.868926041665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45980.868926041665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45980.868926041665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45980.868926041665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45980.868926041665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45980.868926041665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45980.868926041665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45980.868926041665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45980.868926041665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45980.868926041665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45980.868926041665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45980.868926041665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45980.868926041665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45980.868926041665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45980.868926041665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45980.868926041665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ref="G641:G704" ca="1" si="10">IFERROR(NOW()-F641,"-")</f>
        <v>45980.868926041665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45980.868926041665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45980.868926041665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45980.868926041665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45980.868926041665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45980.868926041665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45980.868926041665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45980.868926041665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45980.868926041665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45980.868926041665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45980.868926041665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45980.868926041665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45980.868926041665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45980.868926041665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45980.868926041665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45980.868926041665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45980.868926041665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45980.868926041665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45980.868926041665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45980.868926041665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45980.868926041665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45980.868926041665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45980.868926041665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45980.868926041665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45980.868926041665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45980.868926041665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45980.868926041665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45980.868926041665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45980.868926041665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45980.868926041665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45980.868926041665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45980.868926041665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45980.868926041665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45980.868926041665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45980.868926041665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45980.868926041665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45980.868926041665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45980.868926041665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45980.868926041665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45980.868926041665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45980.868926041665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45980.868926041665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45980.868926041665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45980.868926041665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45980.868926041665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45980.868926041665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45980.868926041665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45980.868926041665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45980.868926041665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45980.868926041665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45980.868926041665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45980.868926041665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45980.868926041665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45980.868926041665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45980.868926041665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45980.868926041665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45980.868926041665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45980.868926041665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45980.868926041665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45980.868926041665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45980.868926041665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45980.868926041665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45980.868926041665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45980.868926041665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ref="G705:G768" ca="1" si="11">IFERROR(NOW()-F705,"-")</f>
        <v>45980.868926041665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45980.868926041665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45980.868926041665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45980.868926041665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45980.868926041665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45980.868926041665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45980.868926041665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45980.868926041665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45980.868926041665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45980.868926041665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45980.868926041665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45980.868926041665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45980.868926041665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45980.868926041665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45980.868926041665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45980.868926041665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45980.868926041665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45980.868926041665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45980.868926041665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45980.868926041665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45980.868926041665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45980.868926041665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45980.868926041665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45980.868926041665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45980.868926041665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45980.868926041665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45980.868926041665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45980.868926041665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45980.868926041665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45980.868926041665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45980.868926041665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45980.868926041665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45980.868926041665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45980.868926041665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45980.868926041665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45980.868926041665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45980.868926041665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45980.868926041665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45980.868926041665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45980.868926041665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45980.868926041665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45980.868926041665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45980.868926041665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45980.868926041665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45980.868926041665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45980.868926041665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45980.868926041665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45980.868926041665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45980.868926041665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45980.868926041665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45980.868926041665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45980.868926041665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45980.868926041665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45980.868926041665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45980.868926041665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45980.868926041665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45980.868926041665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45980.868926041665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45980.868926041665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45980.868926041665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45980.868926041665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45980.868926041665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45980.868926041665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45980.868926041665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ref="G769:G832" ca="1" si="12">IFERROR(NOW()-F769,"-")</f>
        <v>45980.868926041665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45980.868926041665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45980.868926041665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45980.868926041665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45980.868926041665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45980.868926041665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45980.868926041665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45980.868926041665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45980.868926041665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45980.868926041665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45980.868926041665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45980.868926041665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45980.868926041665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45980.868926041665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45980.868926041665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45980.868926041665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45980.868926041665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45980.868926041665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45980.868926041665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45980.868926041665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45980.868926041665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45980.868926041665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45980.868926041665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45980.868926041665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45980.868926041665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45980.868926041665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45980.868926041665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45980.868926041665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45980.868926041665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45980.868926041665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45980.868926041665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45980.868926041665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45980.868926041665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45980.868926041665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45980.868926041665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45980.868926041665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45980.868926041665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45980.868926041665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45980.868926041665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45980.868926041665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45980.868926041665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45980.868926041665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45980.868926041665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45980.868926041665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45980.868926041665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45980.868926041665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45980.868926041665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45980.868926041665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45980.868926041665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45980.868926041665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45980.868926041665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45980.868926041665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45980.868926041665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45980.868926041665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45980.868926041665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45980.868926041665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45980.868926041665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45980.868926041665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45980.868926041665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45980.868926041665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45980.868926041665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45980.868926041665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45980.868926041665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45980.868926041665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ref="G833:G896" ca="1" si="13">IFERROR(NOW()-F833,"-")</f>
        <v>45980.868926041665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45980.868926041665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45980.868926041665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45980.868926041665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45980.868926041665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45980.868926041665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45980.868926041665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45980.868926041665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45980.868926041665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45980.868926041665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45980.868926041665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45980.868926041665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45980.868926041665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45980.868926041665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45980.868926041665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45980.868926041665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45980.868926041665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45980.868926041665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45980.868926041665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45980.868926041665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45980.868926041665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45980.868926041665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45980.868926041665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45980.868926041665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45980.868926041665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45980.868926041665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45980.868926041665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45980.868926041665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45980.868926041665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45980.868926041665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45980.868926041665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45980.868926041665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45980.868926041665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45980.868926041665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45980.868926041665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45980.868926041665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45980.868926041665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45980.868926041665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45980.868926041665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45980.868926041665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45980.868926041665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45980.868926041665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45980.868926041665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45980.868926041665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45980.868926041665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45980.868926041665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45980.868926041665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45980.868926041665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45980.868926041665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45980.868926041665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45980.868926041665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45980.868926041665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45980.868926041665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45980.868926041665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45980.868926041665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45980.868926041665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45980.868926041665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45980.868926041665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45980.868926041665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45980.868926041665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45980.868926041665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45980.868926041665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45980.868926041665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45980.868926041665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ref="G897:G960" ca="1" si="14">IFERROR(NOW()-F897,"-")</f>
        <v>45980.868926041665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45980.868926041665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45980.868926041665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45980.868926041665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45980.868926041665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45980.868926041665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45980.868926041665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45980.868926041665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45980.868926041665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45980.868926041665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45980.868926041665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45980.868926041665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45980.868926041665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45980.868926041665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45980.868926041665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45980.868926041665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45980.868926041665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45980.868926041665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45980.868926041665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45980.868926041665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45980.868926041665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45980.868926041665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45980.868926041665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45980.868926041665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45980.868926041665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45980.868926041665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45980.868926041665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45980.868926041665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45980.868926041665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45980.868926041665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45980.868926041665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45980.868926041665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45980.868926041665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45980.868926041665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45980.868926041665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45980.868926041665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45980.868926041665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45980.868926041665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45980.868926041665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45980.868926041665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45980.868926041665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45980.868926041665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45980.868926041665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45980.868926041665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45980.868926041665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45980.868926041665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45980.868926041665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45980.868926041665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45980.868926041665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45980.868926041665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45980.868926041665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45980.868926041665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45980.868926041665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45980.868926041665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45980.868926041665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45980.868926041665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45980.868926041665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45980.868926041665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45980.868926041665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45980.868926041665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45980.868926041665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45980.868926041665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45980.868926041665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45980.868926041665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ref="G961:G975" ca="1" si="15">IFERROR(NOW()-F961,"-")</f>
        <v>45980.868926041665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45980.868926041665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45980.868926041665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45980.868926041665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45980.868926041665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45980.868926041665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45980.868926041665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45980.868926041665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45980.868926041665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45980.868926041665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45980.868926041665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45980.868926041665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45980.868926041665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45980.868926041665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45980.868926041665</v>
      </c>
      <c r="H975" s="22"/>
      <c r="I975" s="19" t="str">
        <f>IFERROR(VLOOKUP(D975,DB!A:F,6,0),"")</f>
        <v/>
      </c>
      <c r="J975" s="18" t="str">
        <f>IFERROR(VLOOKUP(D975,DB!A:G,7,0),"")</f>
        <v/>
      </c>
      <c r="K975" s="45"/>
      <c r="L975" s="23" t="str">
        <f>IFERROR(VLOOKUP(D975,DB!A:I,9,0),"")</f>
        <v/>
      </c>
    </row>
  </sheetData>
  <dataValidations count="2">
    <dataValidation allowBlank="1" showInputMessage="1" showErrorMessage="1" sqref="E1" xr:uid="{5914219A-CB83-432D-936A-CC0CB6F3982A}"/>
    <dataValidation type="list" allowBlank="1" showInputMessage="1" showErrorMessage="1" sqref="E2:E97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1"/>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277.38820844906877</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37163</v>
      </c>
      <c r="E3" s="94" t="s">
        <v>39021</v>
      </c>
      <c r="F3" s="95">
        <v>45980.842175925929</v>
      </c>
      <c r="G3" s="96">
        <f t="shared" ref="G3:G51" ca="1" si="0">IFERROR(NOW()-F3,"")</f>
        <v>2.6750115735922009E-2</v>
      </c>
      <c r="H3" s="95">
        <v>45980.810960648145</v>
      </c>
      <c r="I3" s="113" t="str">
        <f>IFERROR(VLOOKUP(D3,DB!A:F,6,0),"")</f>
        <v>Generator-SG</v>
      </c>
      <c r="J3" s="113" t="str">
        <f>IFERROR(VLOOKUP(D3,DB!A:G,7,0),"")</f>
        <v>Dead</v>
      </c>
      <c r="K3" s="97" t="s">
        <v>39108</v>
      </c>
      <c r="L3" s="91" t="str">
        <f>IFERROR(VLOOKUP(D3,DB!A:I,9,0),"")</f>
        <v>Latis</v>
      </c>
    </row>
    <row r="4" spans="1:16" ht="15" customHeight="1">
      <c r="A4" s="113"/>
      <c r="B4" s="113" t="str">
        <f>IFERROR(VLOOKUP(D4,DB!A:K,11,0),"")</f>
        <v/>
      </c>
      <c r="C4" s="93"/>
      <c r="D4" s="91"/>
      <c r="E4" s="94"/>
      <c r="F4" s="95"/>
      <c r="G4" s="96">
        <f t="shared" ca="1" si="0"/>
        <v>45980.868926041665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45980.868926041665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45980.868926041665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45980.868926041665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45980.868926041665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45980.868926041665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45980.868926041665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45980.868926041665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45980.868926041665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45980.868926041665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45980.868926041665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147"/>
      <c r="E15" s="94"/>
      <c r="F15" s="95"/>
      <c r="G15" s="96">
        <f t="shared" ca="1" si="0"/>
        <v>45980.868926041665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45980.868926041665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45980.868926041665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45980.868926041665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45980.868926041665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45980.868926041665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45980.868926041665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45980.868926041665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45980.868926041665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45980.868926041665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45980.868926041665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45980.868926041665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45980.868926041665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45980.868926041665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45980.868926041665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45980.868926041665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45980.868926041665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45980.868926041665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45980.868926041665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45980.868926041665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45980.868926041665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45980.868926041665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45980.868926041665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45980.868926041665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45980.868926041665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45980.868926041665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45980.868926041665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45980.868926041665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45980.868926041665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45980.868926041665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45980.868926041665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45980.868926041665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45980.868926041665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45980.868926041665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45980.868926041665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45980.868926041665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45980.868926041665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45980.868926041665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45980.868926041665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45980.868926041665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45980.868926041665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45980.868926041665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45980.868926041665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45980.868926041665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45980.868926041665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45980.868926041665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45980.868926041665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45980.868926041665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45980.868926041665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45980.868926041665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45980.868926041665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45980.868926041665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45980.868926041665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45980.868926041665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45980.868926041665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45980.868926041665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45980.868926041665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45980.868926041665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45980.868926041665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45980.868926041665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45980.868926041665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45980.868926041665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45980.868926041665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45980.868926041665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45980.868926041665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45980.868926041665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45980.868926041665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45980.868926041665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45980.868926041665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45980.868926041665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45980.868926041665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45980.868926041665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45980.868926041665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45980.868926041665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45980.868926041665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45980.868926041665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45980.868926041665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45980.868926041665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45980.868926041665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45980.868926041665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45980.868926041665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45980.868926041665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45980.868926041665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45980.868926041665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45980.868926041665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45980.868926041665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45980.868926041665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45980.868926041665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45980.868926041665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45980.868926041665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45980.868926041665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45980.868926041665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45980.868926041665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45980.868926041665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45980.868926041665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45980.868926041665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45980.868926041665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45980.868926041665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45980.868926041665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45980.868926041665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45980.868926041665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45980.868926041665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45980.868926041665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45980.868926041665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45980.868926041665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45980.868926041665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45980.868926041665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45980.868926041665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45980.868926041665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45980.868926041665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45980.868926041665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45980.868926041665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45980.868926041665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45980.868926041665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45980.868926041665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45980.868926041665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45980.868926041665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45980.868926041665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45980.868926041665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45980.868926041665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45980.868926041665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45980.868926041665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45980.868926041665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45980.868926041665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45980.868926041665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45980.868926041665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45980.868926041665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45980.868926041665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45980.868926041665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45980.868926041665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45980.868926041665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45980.868926041665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45980.868926041665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45980.868926041665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45980.868926041665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45980.868926041665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45980.868926041665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45980.868926041665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45980.868926041665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45980.868926041665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45980.868926041665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45980.868926041665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45980.868926041665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45980.868926041665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45980.868926041665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45980.868926041665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45980.868926041665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45980.868926041665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45980.868926041665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45980.868926041665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45980.868926041665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45980.868926041665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45980.868926041665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45980.868926041665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45980.868926041665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45980.868926041665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45980.868926041665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45980.868926041665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45980.868926041665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45980.868926041665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45980.868926041665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45980.868926041665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45980.868926041665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45980.868926041665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45980.868926041665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45980.868926041665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45980.868926041665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45980.868926041665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45980.868926041665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45980.868926041665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45980.868926041665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45980.868926041665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45980.868926041665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45980.868926041665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45980.868926041665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45980.868926041665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45980.868926041665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45980.868926041665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45980.868926041665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45980.868926041665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45980.868926041665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45980.868926041665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45980.868926041665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45980.868926041665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45980.868926041665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45980.868926041665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45980.868926041665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45980.868926041665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45980.868926041665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45980.868926041665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45980.868926041665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45980.868926041665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45980.868926041665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45980.868926041665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45980.868926041665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45980.868926041665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45980.868926041665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45980.868926041665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45980.868926041665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45980.868926041665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45980.868926041665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45980.868926041665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45980.868926041665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45980.868926041665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45980.868926041665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45980.868926041665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45980.868926041665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45980.868926041665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45980.868926041665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45980.868926041665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45980.868926041665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45980.868926041665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45980.868926041665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45980.868926041665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45980.868926041665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45980.868926041665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45980.868926041665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45980.868926041665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45980.868926041665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45980.868926041665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45980.868926041665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45980.868926041665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45980.868926041665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45980.868926041665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45980.868926041665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45980.868926041665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45980.868926041665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45980.868926041665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45980.868926041665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45980.868926041665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45980.868926041665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45980.868926041665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45980.868926041665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45980.868926041665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45980.868926041665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45980.868926041665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45980.868926041665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45980.868926041665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45980.868926041665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45980.868926041665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45980.868926041665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45980.868926041665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45980.868926041665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45980.868926041665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45980.868926041665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45980.868926041665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45980.868926041665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45980.868926041665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45980.868926041665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45980.868926041665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45980.868926041665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45980.868926041665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45980.868926041665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45980.868926041665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45980.868926041665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45980.868926041665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45980.868926041665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45980.868926041665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45980.868926041665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45980.868926041665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45980.868926041665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45980.868926041665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45980.868926041665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45980.868926041665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45980.868926041665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45980.868926041665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45980.868926041665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45980.868926041665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45980.868926041665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45980.868926041665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45980.868926041665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45980.868926041665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45980.868926041665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45980.868926041665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45980.868926041665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45980.868926041665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45980.868926041665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45980.868926041665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45980.868926041665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45980.868926041665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45980.868926041665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45980.868926041665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45980.868926041665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45980.868926041665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45980.868926041665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45980.868926041665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45980.868926041665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45980.868926041665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45980.868926041665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45980.868926041665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45980.868926041665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45980.868926041665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45980.868926041665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45980.868926041665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45980.868926041665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45980.868926041665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45980.868926041665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45980.868926041665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45980.868926041665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45980.868926041665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45980.868926041665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45980.868926041665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45980.868926041665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45980.868926041665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45980.868926041665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45980.868926041665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45980.868926041665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45980.868926041665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45980.868926041665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45980.868926041665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45980.868926041665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45980.868926041665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45980.868926041665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45980.868926041665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45980.868926041665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45980.868926041665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45980.868926041665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45980.868926041665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45980.868926041665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45980.868926041665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45980.868926041665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45980.868926041665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45980.868926041665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45980.868926041665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45980.868926041665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45980.868926041665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45980.868926041665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45980.868926041665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45980.868926041665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45980.868926041665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45980.868926041665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45980.868926041665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45980.868926041665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45980.868926041665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45980.868926041665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45980.868926041665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45980.868926041665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45980.868926041665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45980.868926041665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45980.868926041665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45980.868926041665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45980.868926041665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45980.868926041665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45980.868926041665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45980.868926041665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45980.868926041665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45980.868926041665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45980.868926041665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45980.868926041665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45980.868926041665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45980.868926041665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45980.868926041665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45980.868926041665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45980.868926041665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45980.868926041665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45980.868926041665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45980.868926041665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35" ca="1" si="6">IFERROR(NOW()-F372,"")</f>
        <v>45980.868926041665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45980.868926041665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45980.868926041665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45980.868926041665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45980.868926041665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45980.868926041665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45980.868926041665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45980.868926041665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45980.868926041665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45980.868926041665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45980.868926041665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45980.868926041665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45980.868926041665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45980.868926041665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45980.868926041665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45980.868926041665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45980.868926041665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45980.868926041665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45980.868926041665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45980.868926041665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45980.868926041665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45980.868926041665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45980.868926041665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45980.868926041665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45980.868926041665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45980.868926041665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45980.868926041665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45980.868926041665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45980.868926041665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45980.868926041665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45980.868926041665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45980.868926041665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45980.868926041665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45980.868926041665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45980.868926041665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45980.868926041665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45980.868926041665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45980.868926041665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45980.868926041665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45980.868926041665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45980.868926041665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45980.868926041665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45980.868926041665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45980.868926041665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45980.868926041665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45980.868926041665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45980.868926041665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45980.868926041665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45980.868926041665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45980.868926041665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45980.868926041665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45980.868926041665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45980.868926041665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45980.868926041665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45980.868926041665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45980.868926041665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45980.868926041665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45980.868926041665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45980.868926041665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45980.868926041665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45980.868926041665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45980.868926041665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45980.868926041665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45980.868926041665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ref="G436:G481" ca="1" si="7">IFERROR(NOW()-F436,"")</f>
        <v>45980.868926041665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45980.868926041665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45980.868926041665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45980.868926041665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45980.868926041665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45980.868926041665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45980.868926041665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45980.868926041665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45980.868926041665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45980.868926041665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45980.868926041665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45980.868926041665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45980.868926041665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45980.868926041665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45980.868926041665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45980.868926041665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45980.868926041665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45980.868926041665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45980.868926041665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45980.868926041665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45980.868926041665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45980.868926041665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45980.868926041665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45980.868926041665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45980.868926041665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45980.868926041665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45980.868926041665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45980.868926041665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45980.868926041665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45980.868926041665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45980.868926041665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45980.868926041665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45980.868926041665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45980.868926041665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45980.868926041665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45980.868926041665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45980.868926041665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45980.868926041665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45980.868926041665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45980.868926041665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45980.868926041665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45980.868926041665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45980.868926041665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45980.868926041665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45980.868926041665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45980.868926041665</v>
      </c>
      <c r="H481" s="95"/>
      <c r="I481" s="113" t="str">
        <f>IFERROR(VLOOKUP(D481,DB!A:F,6,0),"")</f>
        <v/>
      </c>
      <c r="J481" s="113" t="str">
        <f>IFERROR(VLOOKUP(D481,DB!A:G,7,0),"")</f>
        <v/>
      </c>
      <c r="K481" s="97"/>
      <c r="L481" s="91" t="str">
        <f>IFERROR(VLOOKUP(D481,DB!A:I,9,0),"")</f>
        <v/>
      </c>
    </row>
  </sheetData>
  <dataValidations count="2">
    <dataValidation allowBlank="1" showInputMessage="1" showErrorMessage="1" sqref="E1" xr:uid="{A4F81451-56CC-4543-9497-104C4E44EE4B}"/>
    <dataValidation type="list" allowBlank="1" showInputMessage="1" showErrorMessage="1" sqref="E2:E4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57"/>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10.699218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89.036865856476652</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54.680048726848327</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32.207814930552559</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3.354122569449828</v>
      </c>
      <c r="H5" s="135">
        <v>45977.468807870369</v>
      </c>
      <c r="I5" s="109" t="str">
        <f>IFERROR(VLOOKUP(D5,DB!A:F,6,0),"")</f>
        <v>SCECO</v>
      </c>
      <c r="J5" s="109" t="str">
        <f>IFERROR(VLOOKUP(D5,DB!A:G,7,0),"")</f>
        <v>Weak</v>
      </c>
      <c r="K5" s="109" t="s">
        <v>39116</v>
      </c>
      <c r="L5" s="109" t="str">
        <f>IFERROR(VLOOKUP(D5,DB!A:I,9,0),"")</f>
        <v>Latis</v>
      </c>
    </row>
    <row r="6" spans="1:13">
      <c r="A6" s="109" t="s">
        <v>39115</v>
      </c>
      <c r="B6" s="109" t="str">
        <f>IFERROR(VLOOKUP(D6,DB!A:K,11,0),"")</f>
        <v>R5</v>
      </c>
      <c r="C6" s="109">
        <v>1</v>
      </c>
      <c r="D6" s="109" t="s">
        <v>38122</v>
      </c>
      <c r="E6" s="109" t="s">
        <v>39117</v>
      </c>
      <c r="F6" s="135">
        <v>45980.705428240741</v>
      </c>
      <c r="G6" s="111">
        <f ca="1">IFERROR(NOW()-F6,"")</f>
        <v>0.16349780092423316</v>
      </c>
      <c r="H6" s="135">
        <v>45980.697789351849</v>
      </c>
      <c r="I6" s="109" t="str">
        <f>IFERROR(VLOOKUP(D6,DB!A:F,6,0),"")</f>
        <v>SCECO</v>
      </c>
      <c r="J6" s="109" t="str">
        <f>IFERROR(VLOOKUP(D6,DB!A:G,7,0),"")</f>
        <v>Haj Removal</v>
      </c>
      <c r="K6" s="109" t="s">
        <v>39118</v>
      </c>
      <c r="L6" s="109" t="str">
        <f>IFERROR(VLOOKUP(D6,DB!A:I,9,0),"")</f>
        <v>Latis</v>
      </c>
    </row>
    <row r="7" spans="1:13">
      <c r="A7" s="109" t="s">
        <v>39115</v>
      </c>
      <c r="B7" s="109" t="str">
        <f>IFERROR(VLOOKUP(D7,DB!A:K,11,0),"")</f>
        <v>R5</v>
      </c>
      <c r="C7" s="109">
        <v>1</v>
      </c>
      <c r="D7" s="109" t="s">
        <v>38288</v>
      </c>
      <c r="E7" s="109" t="s">
        <v>39117</v>
      </c>
      <c r="F7" s="135">
        <v>45980.705428240741</v>
      </c>
      <c r="G7" s="111">
        <f ca="1">IFERROR(NOW()-F7,"")</f>
        <v>0.16349780092423316</v>
      </c>
      <c r="H7" s="135">
        <v>45980.697789351849</v>
      </c>
      <c r="I7" s="109" t="str">
        <f>IFERROR(VLOOKUP(D7,DB!A:F,6,0),"")</f>
        <v>SCECO</v>
      </c>
      <c r="J7" s="109" t="str">
        <f>IFERROR(VLOOKUP(D7,DB!A:G,7,0),"")</f>
        <v>Haj Removal</v>
      </c>
      <c r="K7" s="109" t="s">
        <v>39119</v>
      </c>
      <c r="L7" s="109" t="str">
        <f>IFERROR(VLOOKUP(D7,DB!A:I,9,0),"")</f>
        <v>Latis</v>
      </c>
    </row>
    <row r="8" spans="1:13">
      <c r="A8" s="109" t="s">
        <v>39115</v>
      </c>
      <c r="B8" s="109" t="str">
        <f>IFERROR(VLOOKUP(D8,DB!A:K,11,0),"")</f>
        <v>R5</v>
      </c>
      <c r="C8" s="109">
        <v>1</v>
      </c>
      <c r="D8" s="109" t="s">
        <v>38135</v>
      </c>
      <c r="E8" s="109" t="s">
        <v>39117</v>
      </c>
      <c r="F8" s="135">
        <v>45980.705428240741</v>
      </c>
      <c r="G8" s="111">
        <f ca="1">IFERROR(NOW()-F8,"")</f>
        <v>0.16349780092423316</v>
      </c>
      <c r="H8" s="135">
        <v>45980.697789351849</v>
      </c>
      <c r="I8" s="109" t="str">
        <f>IFERROR(VLOOKUP(D8,DB!A:F,6,0),"")</f>
        <v>SCECO</v>
      </c>
      <c r="J8" s="109" t="str">
        <f>IFERROR(VLOOKUP(D8,DB!A:G,7,0),"")</f>
        <v>Haj Removal</v>
      </c>
      <c r="K8" s="109" t="s">
        <v>39119</v>
      </c>
      <c r="L8" s="109" t="str">
        <f>IFERROR(VLOOKUP(D8,DB!A:I,9,0),"")</f>
        <v>Latis</v>
      </c>
    </row>
    <row r="9" spans="1:13">
      <c r="A9" s="109" t="s">
        <v>39115</v>
      </c>
      <c r="B9" s="109" t="str">
        <f>IFERROR(VLOOKUP(D9,DB!A:K,11,0),"")</f>
        <v>R5</v>
      </c>
      <c r="C9" s="109">
        <v>2</v>
      </c>
      <c r="D9" s="109" t="s">
        <v>38250</v>
      </c>
      <c r="E9" s="109" t="s">
        <v>39117</v>
      </c>
      <c r="F9" s="135">
        <v>45980.705428240741</v>
      </c>
      <c r="G9" s="111">
        <f ca="1">IFERROR(NOW()-F9,"")</f>
        <v>0.16349756944691762</v>
      </c>
      <c r="H9" s="135">
        <v>45980.697789351849</v>
      </c>
      <c r="I9" s="109" t="str">
        <f>IFERROR(VLOOKUP(D9,DB!A:F,6,0),"")</f>
        <v>SCECO</v>
      </c>
      <c r="J9" s="109" t="str">
        <f>IFERROR(VLOOKUP(D9,DB!A:G,7,0),"")</f>
        <v>Haj Removal</v>
      </c>
      <c r="K9" s="109" t="s">
        <v>39119</v>
      </c>
      <c r="L9" s="109" t="str">
        <f>IFERROR(VLOOKUP(D9,DB!A:I,9,0),"")</f>
        <v>Latis</v>
      </c>
    </row>
    <row r="10" spans="1:13">
      <c r="A10" s="109" t="s">
        <v>39115</v>
      </c>
      <c r="B10" s="109" t="str">
        <f>IFERROR(VLOOKUP(D10,DB!A:K,11,0),"")</f>
        <v>R5</v>
      </c>
      <c r="C10" s="109">
        <v>1</v>
      </c>
      <c r="D10" s="109" t="s">
        <v>38505</v>
      </c>
      <c r="E10" s="109" t="s">
        <v>39117</v>
      </c>
      <c r="F10" s="135">
        <v>45980.705428240741</v>
      </c>
      <c r="G10" s="111">
        <f ca="1">IFERROR(NOW()-F10,"")</f>
        <v>0.16349756944691762</v>
      </c>
      <c r="H10" s="135">
        <v>45980.697789351849</v>
      </c>
      <c r="I10" s="109" t="str">
        <f>IFERROR(VLOOKUP(D10,DB!A:F,6,0),"")</f>
        <v>SCECO</v>
      </c>
      <c r="J10" s="109" t="str">
        <f>IFERROR(VLOOKUP(D10,DB!A:G,7,0),"")</f>
        <v>Haj Removal</v>
      </c>
      <c r="K10" s="109" t="s">
        <v>39118</v>
      </c>
      <c r="L10" s="109" t="str">
        <f>IFERROR(VLOOKUP(D10,DB!A:I,9,0),"")</f>
        <v>Latis</v>
      </c>
    </row>
    <row r="11" spans="1:13">
      <c r="A11" s="109" t="s">
        <v>39115</v>
      </c>
      <c r="B11" s="109" t="str">
        <f>IFERROR(VLOOKUP(D11,DB!A:K,11,0),"")</f>
        <v>R5</v>
      </c>
      <c r="C11" s="109">
        <v>1</v>
      </c>
      <c r="D11" s="109" t="s">
        <v>38316</v>
      </c>
      <c r="E11" s="109" t="s">
        <v>39117</v>
      </c>
      <c r="F11" s="135">
        <v>45980.705428240741</v>
      </c>
      <c r="G11" s="111">
        <f ca="1">IFERROR(NOW()-F11,"")</f>
        <v>0.16349756944691762</v>
      </c>
      <c r="H11" s="135">
        <v>45980.697789351849</v>
      </c>
      <c r="I11" s="109" t="str">
        <f>IFERROR(VLOOKUP(D11,DB!A:F,6,0),"")</f>
        <v>SCECO</v>
      </c>
      <c r="J11" s="109" t="str">
        <f>IFERROR(VLOOKUP(D11,DB!A:G,7,0),"")</f>
        <v>Haj Removal</v>
      </c>
      <c r="K11" s="109" t="s">
        <v>39120</v>
      </c>
      <c r="L11" s="109" t="str">
        <f>IFERROR(VLOOKUP(D11,DB!A:I,9,0),"")</f>
        <v>Latis</v>
      </c>
    </row>
    <row r="12" spans="1:13">
      <c r="A12" s="109" t="s">
        <v>39115</v>
      </c>
      <c r="B12" s="109" t="str">
        <f>IFERROR(VLOOKUP(D12,DB!A:K,11,0),"")</f>
        <v>R5</v>
      </c>
      <c r="C12" s="109">
        <v>2</v>
      </c>
      <c r="D12" s="109" t="s">
        <v>38182</v>
      </c>
      <c r="E12" s="109" t="s">
        <v>39117</v>
      </c>
      <c r="F12" s="135">
        <v>45980.705428240741</v>
      </c>
      <c r="G12" s="111">
        <f ca="1">IFERROR(NOW()-F12,"")</f>
        <v>0.16349756944691762</v>
      </c>
      <c r="H12" s="135">
        <v>45980.697789351849</v>
      </c>
      <c r="I12" s="109" t="str">
        <f>IFERROR(VLOOKUP(D12,DB!A:F,6,0),"")</f>
        <v>SCECO</v>
      </c>
      <c r="J12" s="109" t="str">
        <f>IFERROR(VLOOKUP(D12,DB!A:G,7,0),"")</f>
        <v>Haj Removal</v>
      </c>
      <c r="K12" s="109" t="s">
        <v>39120</v>
      </c>
      <c r="L12" s="109" t="str">
        <f>IFERROR(VLOOKUP(D12,DB!A:I,9,0),"")</f>
        <v>Latis</v>
      </c>
    </row>
    <row r="13" spans="1:13">
      <c r="A13" s="109"/>
      <c r="B13" s="109" t="str">
        <f>IFERROR(VLOOKUP(D13,DB!A:K,11,0),"")</f>
        <v/>
      </c>
      <c r="C13" s="109"/>
      <c r="D13" s="109"/>
      <c r="E13" s="109"/>
      <c r="F13" s="109"/>
      <c r="G13" s="111">
        <f ca="1">IFERROR(NOW()-F13,"")</f>
        <v>45980.868926041665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45980.868926041665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45980.868926041665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45980.868926041665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45980.868926041665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45980.868926041665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45980.868926041665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45980.868926041665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45980.868926041665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45980.868926041665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45980.868926041665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45980.868926041665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45980.868926041665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45980.868926041665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45980.868926041665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45980.868926041665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45980.868926041665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45980.868926041665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45980.868926041665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45980.868926041665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45980.868926041665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45980.868926041665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45980.868926041665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45980.868926041665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45980.868926041665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45980.868926041665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45980.868926041665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45980.868926041665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45980.868926041665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45980.868926041665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45980.868926041665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45980.868926041665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45980.868926041665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45980.868926041665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45980.868926041665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45980.868926041665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45980.868926041665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45980.868926041665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45980.868926041665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45980.868926041665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45980.868926041665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45980.868926041665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45980.868926041665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45980.868926041665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45980.868926041665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45980.868926041665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45980.868926041665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45980.868926041665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45980.868926041665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45980.868926041665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45980.868926041665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45980.868926041665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45980.868926041665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45980.868926041665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45980.868926041665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45980.868926041665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45980.868926041665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45980.868926041665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45980.868926041665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45980.868926041665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45980.868926041665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45980.868926041665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45980.868926041665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45980.868926041665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45980.868926041665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45980.868926041665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45980.868926041665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45980.868926041665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45980.868926041665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45980.868926041665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45980.868926041665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45980.868926041665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45980.868926041665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45980.868926041665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45980.868926041665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45980.868926041665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45980.868926041665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45980.868926041665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45980.868926041665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45980.868926041665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45980.868926041665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45980.868926041665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45980.868926041665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45980.868926041665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45980.868926041665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45980.868926041665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45980.868926041665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45980.868926041665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45980.868926041665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45980.868926041665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45980.868926041665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45980.868926041665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45980.868926041665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45980.868926041665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45980.868926041665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45980.868926041665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45980.868926041665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45980.868926041665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45980.868926041665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45980.868926041665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45980.868926041665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45980.868926041665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45980.868926041665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45980.868926041665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45980.868926041665</v>
      </c>
      <c r="H117" s="109"/>
      <c r="I117" s="109" t="str">
        <f>IFERROR(VLOOKUP(D117,DB!A:F,6,0),"")</f>
        <v/>
      </c>
      <c r="J117" s="109" t="str">
        <f>IFERROR(VLOOKUP(D117,DB!A:G,7,0),"")</f>
        <v/>
      </c>
      <c r="K117" s="109"/>
      <c r="L117" s="109" t="str">
        <f>IFERROR(VLOOKUP(D117,DB!A:I,9,0),"")</f>
        <v/>
      </c>
    </row>
    <row r="118" spans="1:12">
      <c r="A118" s="138"/>
      <c r="B118" s="138" t="str">
        <f>IFERROR(VLOOKUP(D118,DB!A:K,11,0),"")</f>
        <v/>
      </c>
      <c r="C118" s="138"/>
      <c r="D118" s="138"/>
      <c r="E118" s="138"/>
      <c r="F118" s="139"/>
      <c r="G118" s="111">
        <f ca="1">IFERROR(NOW()-F118,"")</f>
        <v>45980.868926041665</v>
      </c>
      <c r="H118" s="139"/>
      <c r="I118" s="138" t="str">
        <f>IFERROR(VLOOKUP(D118,DB!A:F,6,0),"")</f>
        <v/>
      </c>
      <c r="J118" s="138" t="str">
        <f>IFERROR(VLOOKUP(D118,DB!A:G,7,0),"")</f>
        <v/>
      </c>
      <c r="K118" s="138"/>
      <c r="L118" s="138" t="str">
        <f>IFERROR(VLOOKUP(D118,DB!A:I,9,0),"")</f>
        <v/>
      </c>
    </row>
    <row r="119" spans="1:12">
      <c r="A119" s="138"/>
      <c r="B119" s="138" t="str">
        <f>IFERROR(VLOOKUP(D119,DB!A:K,11,0),"")</f>
        <v/>
      </c>
      <c r="C119" s="138"/>
      <c r="D119" s="138"/>
      <c r="E119" s="138"/>
      <c r="F119" s="139"/>
      <c r="G119" s="111">
        <f ca="1">IFERROR(NOW()-F119,"")</f>
        <v>45980.868926041665</v>
      </c>
      <c r="H119" s="139"/>
      <c r="I119" s="138" t="str">
        <f>IFERROR(VLOOKUP(D119,DB!A:F,6,0),"")</f>
        <v/>
      </c>
      <c r="J119" s="138" t="str">
        <f>IFERROR(VLOOKUP(D119,DB!A:G,7,0),"")</f>
        <v/>
      </c>
      <c r="K119" s="138"/>
      <c r="L119" s="138" t="str">
        <f>IFERROR(VLOOKUP(D119,DB!A:I,9,0),"")</f>
        <v/>
      </c>
    </row>
    <row r="120" spans="1:12">
      <c r="A120" s="138"/>
      <c r="B120" s="138" t="str">
        <f>IFERROR(VLOOKUP(D120,DB!A:K,11,0),"")</f>
        <v/>
      </c>
      <c r="C120" s="138"/>
      <c r="D120" s="138"/>
      <c r="E120" s="138"/>
      <c r="F120" s="139"/>
      <c r="G120" s="111">
        <f ca="1">IFERROR(NOW()-F120,"")</f>
        <v>45980.868926041665</v>
      </c>
      <c r="H120" s="139"/>
      <c r="I120" s="138" t="str">
        <f>IFERROR(VLOOKUP(D120,DB!A:F,6,0),"")</f>
        <v/>
      </c>
      <c r="J120" s="138" t="str">
        <f>IFERROR(VLOOKUP(D120,DB!A:G,7,0),"")</f>
        <v/>
      </c>
      <c r="K120" s="138"/>
      <c r="L120" s="138" t="str">
        <f>IFERROR(VLOOKUP(D120,DB!A:I,9,0),"")</f>
        <v/>
      </c>
    </row>
    <row r="121" spans="1:12">
      <c r="A121" s="138"/>
      <c r="B121" s="138" t="str">
        <f>IFERROR(VLOOKUP(D121,DB!A:K,11,0),"")</f>
        <v/>
      </c>
      <c r="C121" s="138"/>
      <c r="D121" s="138"/>
      <c r="E121" s="138"/>
      <c r="F121" s="139"/>
      <c r="G121" s="111">
        <f ca="1">IFERROR(NOW()-F121,"")</f>
        <v>45980.868926041665</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45980.868926041665</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45980.868926041665</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45980.868926041665</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45980.868926041665</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45980.868926041665</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45980.868926041665</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45980.868926041665</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45980.868926041665</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45980.868926041665</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45980.868926041665</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45980.868926041665</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45980.868926041665</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45980.868926041665</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45980.868926041665</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45980.868926041665</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45980.868926041665</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45980.868926041665</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45980.868926041665</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45980.868926041665</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45980.868926041665</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45980.868926041665</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45980.868926041665</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45980.868926041665</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45980.868926041665</v>
      </c>
      <c r="H145" s="139"/>
      <c r="I145" s="138" t="str">
        <f>IFERROR(VLOOKUP(D145,DB!A:F,6,0),"")</f>
        <v/>
      </c>
      <c r="J145" s="138" t="str">
        <f>IFERROR(VLOOKUP(D145,DB!A:G,7,0),"")</f>
        <v/>
      </c>
      <c r="K145" s="138"/>
      <c r="L145" s="138" t="str">
        <f>IFERROR(VLOOKUP(D145,DB!A:I,9,0),"")</f>
        <v/>
      </c>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sheetData>
  <dataValidations count="2">
    <dataValidation allowBlank="1" showInputMessage="1" showErrorMessage="1" sqref="E1" xr:uid="{920C6338-E771-4DAE-8C89-92A9093EA4DE}"/>
    <dataValidation type="list" allowBlank="1" showInputMessage="1" showErrorMessage="1" sqref="E2:E1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2" ca="1" si="0">IFERROR(NOW()-F2,"-")</f>
        <v>45980.868926041665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45980.868926041665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45980.868926041665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45980.868926041665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45980.868926041665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45980.868926041665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45980.868926041665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45980.868926041665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45980.868926041665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45980.868926041665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45980.868926041665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45980.868926041665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45980.868926041665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45980.868926041665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45980.868926041665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45980.868926041665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45980.868926041665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45980.868926041665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45980.868926041665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45980.868926041665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45980.868926041665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ref="G23:G56" ca="1" si="1">IFERROR(NOW()-F23,"-")</f>
        <v>45980.868926041665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45980.868926041665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45980.868926041665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45980.868926041665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45980.868926041665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45980.868926041665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45980.868926041665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45980.868926041665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45980.868926041665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45980.868926041665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45980.868926041665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45980.868926041665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45980.868926041665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45980.868926041665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45980.868926041665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45980.868926041665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45980.868926041665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45980.868926041665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45980.868926041665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45980.868926041665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45980.868926041665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45980.868926041665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45980.868926041665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45980.868926041665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45980.868926041665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45980.868926041665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45980.868926041665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45980.868926041665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45980.868926041665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45980.868926041665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45980.868926041665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45980.868926041665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45980.868926041665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45980.868926041665</v>
      </c>
      <c r="H56" s="121"/>
      <c r="I56" s="119" t="str">
        <f>IFERROR(VLOOKUP(D56,DB!A:F,6,0),"")</f>
        <v/>
      </c>
      <c r="J56" s="119" t="str">
        <f>IFERROR(VLOOKUP(D56,DB!A:G,7,0),"")</f>
        <v/>
      </c>
      <c r="K56" s="122"/>
      <c r="L56" s="123" t="str">
        <f>IFERROR(VLOOKUP(D56,DB!A:I,9,0),"")</f>
        <v/>
      </c>
    </row>
  </sheetData>
  <dataValidations count="2">
    <dataValidation allowBlank="1" showInputMessage="1" showErrorMessage="1" sqref="E1" xr:uid="{9E1BC488-8814-4F8A-8DBE-742B3278AB71}"/>
    <dataValidation type="list" allowBlank="1" showInputMessage="1" showErrorMessage="1" sqref="E2:E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2025-11-19T17:52:09Z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